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R page 3" sheetId="4" state="visible" r:id="rId5"/>
    <sheet name="Résultats" sheetId="5" state="visible" r:id="rId6"/>
    <sheet name="Classement" sheetId="6" state="visible" r:id="rId7"/>
    <sheet name="Calculs" sheetId="7" state="hidden" r:id="rId8"/>
  </sheets>
  <definedNames>
    <definedName function="false" hidden="false" localSheetId="5" name="_xlnm.Print_Area" vbProcedure="false">Classement!$A$1:$G$26</definedName>
    <definedName function="false" hidden="false" localSheetId="0" name="_xlnm.Print_Area" vbProcedure="false">Participants!$A$1:$H$17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<sst xmlns="http://schemas.openxmlformats.org/spreadsheetml/2006/main" count="348" uniqueCount="99">
  <si>
    <t xml:space="preserve">Classement WS du</t>
  </si>
  <si>
    <t xml:space="preserve">11 équipages - 6 bateaux - 1 RR</t>
  </si>
  <si>
    <t xml:space="preserve">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</si>
  <si>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</si>
  <si>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</si>
  <si>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</si>
  <si>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</si>
  <si>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</si>
  <si>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</si>
  <si>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</si>
  <si>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</si>
  <si>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</si>
  <si>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</si>
  <si>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</si>
  <si>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</si>
  <si>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(suite)</t>
  </si>
  <si>
    <t xml:space="preserve">Round Robin (fin)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</si>
  <si>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</si>
  <si>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</si>
  <si>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</si>
  <si>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</si>
  <si>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</si>
  <si>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</si>
  <si>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</si>
  <si>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</si>
  <si>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</si>
  <si>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11 Equipages - 6 Bateaux</t>
  </si>
  <si>
    <t xml:space="preserve">Match</t>
  </si>
  <si>
    <t xml:space="preserve">U1</t>
  </si>
  <si>
    <t xml:space="preserve">U2</t>
  </si>
  <si>
    <t xml:space="preserve">U3</t>
  </si>
  <si>
    <t xml:space="preserve">Flight</t>
  </si>
  <si>
    <t xml:space="preserve">in</t>
  </si>
  <si>
    <t xml:space="preserve">out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</si>
  <si>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</si>
  <si>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</si>
  <si>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</si>
  <si>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</si>
  <si>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</si>
  <si>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</si>
  <si>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</si>
  <si>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</si>
  <si>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</si>
  <si>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</si>
  <si>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1-10</t>
  </si>
  <si>
    <t xml:space="preserve">9-4</t>
  </si>
  <si>
    <t xml:space="preserve">5-11</t>
  </si>
  <si>
    <t xml:space="preserve">1-8</t>
  </si>
  <si>
    <t xml:space="preserve">4-11</t>
  </si>
  <si>
    <t xml:space="preserve">9-5</t>
  </si>
  <si>
    <t xml:space="preserve">4-10</t>
  </si>
  <si>
    <t xml:space="preserve">8-5</t>
  </si>
  <si>
    <t xml:space="preserve">11-6</t>
  </si>
  <si>
    <t xml:space="preserve">8-3</t>
  </si>
  <si>
    <t xml:space="preserve">10-6</t>
  </si>
  <si>
    <t xml:space="preserve">9-7</t>
  </si>
  <si>
    <t xml:space="preserve">2-11</t>
  </si>
  <si>
    <t xml:space="preserve">7-3</t>
  </si>
  <si>
    <t xml:space="preserve">9-6</t>
  </si>
  <si>
    <t xml:space="preserve">6-2</t>
  </si>
  <si>
    <t xml:space="preserve">3-11</t>
  </si>
  <si>
    <t xml:space="preserve">10-7</t>
  </si>
  <si>
    <t xml:space="preserve">2-10</t>
  </si>
  <si>
    <t xml:space="preserve">3-9</t>
  </si>
  <si>
    <t xml:space="preserve">11-8</t>
  </si>
  <si>
    <t xml:space="preserve">1-9</t>
  </si>
  <si>
    <t xml:space="preserve">8-4</t>
  </si>
  <si>
    <t xml:space="preserve">10-5</t>
  </si>
  <si>
    <t xml:space="preserve">4-1</t>
  </si>
  <si>
    <t xml:space="preserve">7-5</t>
  </si>
  <si>
    <t xml:space="preserve">8-6</t>
  </si>
  <si>
    <t xml:space="preserve">5-1</t>
  </si>
  <si>
    <t xml:space="preserve">6-3</t>
  </si>
  <si>
    <t xml:space="preserve">7-4</t>
  </si>
  <si>
    <t xml:space="preserve">2-9</t>
  </si>
  <si>
    <t xml:space="preserve">3-10</t>
  </si>
  <si>
    <t xml:space="preserve">11-7</t>
  </si>
  <si>
    <t xml:space="preserve">7-2</t>
  </si>
  <si>
    <t xml:space="preserve">10-8</t>
  </si>
  <si>
    <t xml:space="preserve">11-9</t>
  </si>
  <si>
    <t xml:space="preserve">1-11</t>
  </si>
  <si>
    <t xml:space="preserve">2-8</t>
  </si>
  <si>
    <t xml:space="preserve">10-9</t>
  </si>
  <si>
    <t xml:space="preserve">1-7</t>
  </si>
  <si>
    <t xml:space="preserve">9-8</t>
  </si>
  <si>
    <t xml:space="preserve">11-10</t>
  </si>
  <si>
    <t xml:space="preserve">5-3</t>
  </si>
  <si>
    <t xml:space="preserve">6-4</t>
  </si>
  <si>
    <t xml:space="preserve">8-7</t>
  </si>
  <si>
    <t xml:space="preserve">5-2</t>
  </si>
  <si>
    <t xml:space="preserve">4-3</t>
  </si>
  <si>
    <t xml:space="preserve">7-6</t>
  </si>
  <si>
    <t xml:space="preserve">3-1</t>
  </si>
  <si>
    <t xml:space="preserve">4-2</t>
  </si>
  <si>
    <t xml:space="preserve">6-5</t>
  </si>
  <si>
    <t xml:space="preserve">6-1</t>
  </si>
  <si>
    <t xml:space="preserve">3-2</t>
  </si>
  <si>
    <t xml:space="preserve">5-4</t>
  </si>
  <si>
    <t xml:space="preserve">2-1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</si>
</sst>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"/>
  </numFmts>
  <fonts count="28">
    <font>
      <sz val="12"/>
      <color rgb="FF00000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22"/>
      <color rgb="FFFF0000"/>
      <name val="Arial"/>
      <family val="2"/>
      <charset val="1"/>
    </font>
    <font>
      <b val="true"/>
      <sz val="16"/>
      <color rgb="FFFF0000"/>
      <name val="Arial"/>
      <family val="2"/>
      <charset val="1"/>
    </font>
    <font>
      <b val="true"/>
      <sz val="28"/>
      <name val="Calibri"/>
      <family val="2"/>
      <charset val="1"/>
    </font>
    <font>
      <sz val="11"/>
      <color rgb="FF000000"/>
      <name val="Arial"/>
      <family val="0"/>
      <charset val="1"/>
    </font>
    <font>
      <i val="true"/>
      <sz val="11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0"/>
      <color rgb="FF000000"/>
      <name val="Arial"/>
      <family val="2"/>
      <charset val="1"/>
    </font>
    <font>
      <sz val="10"/>
      <color rgb="FF515151"/>
      <name val="Arial"/>
      <family val="2"/>
      <charset val="1"/>
    </font>
    <font>
      <b val="true"/>
      <i val="true"/>
      <sz val="24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i val="true"/>
      <sz val="13"/>
      <color rgb="FF000000"/>
      <name val="Arial"/>
      <family val="0"/>
      <charset val="1"/>
    </font>
    <font>
      <b val="true"/>
      <i val="true"/>
      <sz val="11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i val="true"/>
      <sz val="11"/>
      <color rgb="FF000000"/>
      <name val="Times New Roman"/>
      <family val="0"/>
      <charset val="1"/>
    </font>
    <font>
      <b val="true"/>
      <i val="true"/>
      <sz val="12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10"/>
      <color rgb="FFAB15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EDEDED"/>
        <bgColor rgb="FFFFFFFF"/>
      </patternFill>
    </fill>
    <fill>
      <patternFill patternType="solid">
        <fgColor rgb="FFAEFCFF"/>
        <bgColor rgb="FFCCFFFF"/>
      </patternFill>
    </fill>
    <fill>
      <patternFill patternType="solid">
        <fgColor rgb="FFFEF69A"/>
        <bgColor rgb="FFFFFF66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  <fill>
      <patternFill patternType="solid">
        <fgColor rgb="FF83CAFF"/>
        <bgColor rgb="FF9999FF"/>
      </patternFill>
    </fill>
    <fill>
      <patternFill patternType="solid">
        <fgColor rgb="FFFFFF66"/>
        <bgColor rgb="FFFEF69A"/>
      </patternFill>
    </fill>
  </fills>
  <borders count="46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FFFFFF"/>
      </bottom>
      <diagonal/>
    </border>
    <border diagonalUp="false" diagonalDown="false">
      <left style="thin"/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/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medium">
        <color rgb="FF515151"/>
      </right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3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8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6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top" textRotation="0" wrapText="true" indent="0" shrinkToFit="false"/>
      <protection locked="true" hidden="false"/>
    </xf>
    <xf numFmtId="164" fontId="0" fillId="0" borderId="21" xfId="0" applyFont="false" applyBorder="true" applyAlignment="fals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2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8" fillId="0" borderId="2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2" fillId="0" borderId="30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8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3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8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3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0" borderId="4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4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2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4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7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7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4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4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EF69A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false" showRowColHeaders="true" showZeros="true" rightToLeft="false" tabSelected="true" showOutlineSymbols="true" defaultGridColor="true" view="normal" topLeftCell="A3" colorId="64" zoomScale="75" zoomScaleNormal="75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1" width="2.26"/>
    <col collapsed="false" customWidth="true" hidden="false" outlineLevel="0" max="2" min="2" style="1" width="3.34"/>
    <col collapsed="false" customWidth="true" hidden="false" outlineLevel="0" max="3" min="3" style="1" width="4.72"/>
    <col collapsed="false" customWidth="true" hidden="false" outlineLevel="0" max="4" min="4" style="1" width="21.23"/>
    <col collapsed="false" customWidth="true" hidden="false" outlineLevel="0" max="6" min="5" style="1" width="1.09"/>
    <col collapsed="false" customWidth="true" hidden="false" outlineLevel="0" max="7" min="7" style="1" width="4.72"/>
    <col collapsed="false" customWidth="true" hidden="false" outlineLevel="0" max="8" min="8" style="1" width="21.23"/>
    <col collapsed="false" customWidth="true" hidden="false" outlineLevel="0" max="1025" min="9" style="1" width="12.29"/>
  </cols>
  <sheetData>
    <row r="1" customFormat="false" ht="79.5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customFormat="false" ht="45" hidden="false" customHeight="tru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45" hidden="false" customHeight="true" outlineLevel="0" collapsed="false">
      <c r="A3" s="4"/>
      <c r="B3" s="4"/>
      <c r="C3" s="4"/>
      <c r="D3" s="4"/>
      <c r="E3" s="4"/>
      <c r="F3" s="4"/>
      <c r="G3" s="4"/>
      <c r="H3" s="4"/>
    </row>
    <row r="4" customFormat="false" ht="15.75" hidden="false" customHeight="true" outlineLevel="0" collapsed="false">
      <c r="A4" s="5"/>
      <c r="B4" s="6" t="s">
        <v>0</v>
      </c>
      <c r="C4" s="6"/>
      <c r="D4" s="6"/>
      <c r="E4" s="7"/>
      <c r="F4" s="8"/>
      <c r="G4" s="9" t="s">
        <v>1</v>
      </c>
      <c r="H4" s="8"/>
    </row>
    <row r="5" customFormat="false" ht="16.5" hidden="false" customHeight="true" outlineLevel="0" collapsed="false">
      <c r="B5" s="10" t="n">
        <v>43508</v>
      </c>
      <c r="C5" s="10"/>
      <c r="D5" s="11" t="s">
        <v>2</v>
      </c>
      <c r="E5" s="12"/>
      <c r="F5" s="13"/>
      <c r="G5" s="11" t="s">
        <v>3</v>
      </c>
      <c r="H5" s="11"/>
    </row>
    <row r="6" customFormat="false" ht="17.1" hidden="false" customHeight="true" outlineLevel="0" collapsed="false">
      <c r="B6" s="14"/>
      <c r="C6" s="15" t="s">
        <v>4</v>
      </c>
      <c r="D6" s="15" t="s">
        <v>5</v>
      </c>
      <c r="E6" s="16"/>
      <c r="F6" s="17"/>
      <c r="G6" s="18" t="s">
        <v>6</v>
      </c>
      <c r="H6" s="18" t="s">
        <v>7</v>
      </c>
    </row>
    <row r="7" s="19" customFormat="true" ht="20.1" hidden="false" customHeight="true" outlineLevel="0" collapsed="false">
      <c r="B7" s="20" t="n">
        <v>1</v>
      </c>
      <c r="C7" s="21"/>
      <c r="D7" s="22"/>
      <c r="E7" s="23"/>
      <c r="F7" s="24"/>
      <c r="G7" s="25"/>
      <c r="H7" s="26" t="str">
        <f aca="false">IF(ISBLANK($D7),"",$D7)</f>
        <v/>
      </c>
    </row>
    <row r="8" s="19" customFormat="true" ht="20.1" hidden="false" customHeight="true" outlineLevel="0" collapsed="false">
      <c r="B8" s="20" t="n">
        <v>2</v>
      </c>
      <c r="C8" s="21"/>
      <c r="D8" s="22"/>
      <c r="E8" s="27"/>
      <c r="F8" s="28"/>
      <c r="G8" s="29"/>
      <c r="H8" s="26" t="str">
        <f aca="false">IF(ISBLANK($D8),"",$D8)</f>
        <v/>
      </c>
    </row>
    <row r="9" s="19" customFormat="true" ht="20.1" hidden="false" customHeight="true" outlineLevel="0" collapsed="false">
      <c r="B9" s="20" t="n">
        <v>3</v>
      </c>
      <c r="C9" s="21"/>
      <c r="D9" s="22"/>
      <c r="E9" s="27"/>
      <c r="F9" s="28"/>
      <c r="G9" s="29"/>
      <c r="H9" s="26" t="str">
        <f aca="false">IF(ISBLANK($D9),"",$D9)</f>
        <v/>
      </c>
    </row>
    <row r="10" s="19" customFormat="true" ht="20.1" hidden="false" customHeight="true" outlineLevel="0" collapsed="false">
      <c r="B10" s="20" t="n">
        <v>4</v>
      </c>
      <c r="C10" s="21"/>
      <c r="D10" s="22"/>
      <c r="E10" s="27"/>
      <c r="F10" s="28"/>
      <c r="G10" s="25"/>
      <c r="H10" s="26" t="str">
        <f aca="false">IF(ISBLANK($D10),"",$D10)</f>
        <v/>
      </c>
    </row>
    <row r="11" s="19" customFormat="true" ht="20.1" hidden="false" customHeight="true" outlineLevel="0" collapsed="false">
      <c r="B11" s="20" t="n">
        <v>5</v>
      </c>
      <c r="C11" s="21"/>
      <c r="D11" s="22"/>
      <c r="E11" s="27"/>
      <c r="F11" s="28"/>
      <c r="G11" s="25"/>
      <c r="H11" s="26" t="str">
        <f aca="false">IF(ISBLANK($D11),"",$D11)</f>
        <v/>
      </c>
    </row>
    <row r="12" s="19" customFormat="true" ht="20.1" hidden="false" customHeight="true" outlineLevel="0" collapsed="false">
      <c r="B12" s="20" t="n">
        <v>6</v>
      </c>
      <c r="C12" s="21"/>
      <c r="D12" s="22"/>
      <c r="E12" s="27"/>
      <c r="F12" s="28"/>
      <c r="G12" s="29"/>
      <c r="H12" s="26" t="str">
        <f aca="false">IF(ISBLANK($D12),"",$D12)</f>
        <v/>
      </c>
    </row>
    <row r="13" s="19" customFormat="true" ht="20.1" hidden="false" customHeight="true" outlineLevel="0" collapsed="false">
      <c r="B13" s="20" t="n">
        <v>7</v>
      </c>
      <c r="C13" s="21"/>
      <c r="D13" s="22"/>
      <c r="E13" s="27"/>
      <c r="F13" s="28"/>
      <c r="G13" s="29"/>
      <c r="H13" s="26" t="str">
        <f aca="false">IF(ISBLANK($D13),"",$D13)</f>
        <v/>
      </c>
    </row>
    <row r="14" s="19" customFormat="true" ht="20.1" hidden="false" customHeight="true" outlineLevel="0" collapsed="false">
      <c r="B14" s="20" t="n">
        <v>8</v>
      </c>
      <c r="C14" s="21"/>
      <c r="D14" s="22"/>
      <c r="E14" s="27"/>
      <c r="F14" s="28"/>
      <c r="G14" s="29"/>
      <c r="H14" s="26" t="str">
        <f aca="false">IF(ISBLANK($D14),"",$D14)</f>
        <v/>
      </c>
    </row>
    <row r="15" s="19" customFormat="true" ht="20.1" hidden="false" customHeight="true" outlineLevel="0" collapsed="false">
      <c r="B15" s="20" t="n">
        <v>9</v>
      </c>
      <c r="C15" s="21"/>
      <c r="D15" s="22"/>
      <c r="E15" s="27"/>
      <c r="F15" s="28"/>
      <c r="G15" s="25"/>
      <c r="H15" s="26" t="str">
        <f aca="false">IF(ISBLANK($D15),"",$D15)</f>
        <v/>
      </c>
    </row>
    <row r="16" s="19" customFormat="true" ht="20.1" hidden="false" customHeight="true" outlineLevel="0" collapsed="false">
      <c r="B16" s="20" t="n">
        <v>10</v>
      </c>
      <c r="C16" s="21"/>
      <c r="D16" s="22"/>
      <c r="E16" s="27"/>
      <c r="F16" s="28"/>
      <c r="G16" s="25"/>
      <c r="H16" s="26" t="str">
        <f aca="false">IF(ISBLANK($D16),"",$D16)</f>
        <v/>
      </c>
    </row>
    <row r="17" s="19" customFormat="true" ht="20.1" hidden="false" customHeight="true" outlineLevel="0" collapsed="false">
      <c r="B17" s="20" t="n">
        <v>11</v>
      </c>
      <c r="C17" s="21"/>
      <c r="D17" s="22"/>
      <c r="E17" s="30"/>
      <c r="F17" s="31"/>
      <c r="G17" s="25"/>
      <c r="H17" s="26" t="str">
        <f aca="false">IF(ISBLANK($D17),"",$D17)</f>
        <v/>
      </c>
    </row>
    <row r="1048576" customFormat="false" ht="12.8" hidden="false" customHeight="false" outlineLevel="0" collapsed="false"/>
  </sheetData>
  <sheetProtection sheet="true" objects="true" scenarios="true" selectLockedCells="true"/>
  <mergeCells count="6">
    <mergeCell ref="A1:H1"/>
    <mergeCell ref="A2:H2"/>
    <mergeCell ref="A3:H3"/>
    <mergeCell ref="B4:D4"/>
    <mergeCell ref="B5:C5"/>
    <mergeCell ref="G5:H5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5" activeCellId="0" sqref="H5"/>
    </sheetView>
  </sheetViews>
  <sheetFormatPr defaultRowHeight="15" zeroHeight="false" outlineLevelRow="0" outlineLevelCol="0"/>
  <cols>
    <col collapsed="false" customWidth="true" hidden="false" outlineLevel="0" max="2" min="1" style="1" width="5.5"/>
    <col collapsed="false" customWidth="true" hidden="false" outlineLevel="0" max="3" min="3" style="1" width="22.9"/>
    <col collapsed="false" customWidth="true" hidden="false" outlineLevel="0" max="4" min="4" style="1" width="2.86"/>
    <col collapsed="false" customWidth="true" hidden="false" outlineLevel="0" max="5" min="5" style="1" width="2.46"/>
    <col collapsed="false" customWidth="true" hidden="false" outlineLevel="0" max="6" min="6" style="1" width="22.9"/>
    <col collapsed="false" customWidth="true" hidden="false" outlineLevel="0" max="7" min="7" style="1" width="2.65"/>
    <col collapsed="false" customWidth="true" hidden="false" outlineLevel="0" max="8" min="8" style="1" width="6.29"/>
    <col collapsed="false" customWidth="true" hidden="false" outlineLevel="0" max="1025" min="9" style="1" width="9.04"/>
  </cols>
  <sheetData>
    <row r="1" customFormat="false" ht="108.95" hidden="false" customHeight="true" outlineLevel="0" collapsed="false"/>
    <row r="2" customFormat="false" ht="37.5" hidden="false" customHeight="true" outlineLevel="0" collapsed="false">
      <c r="A2" s="3"/>
      <c r="B2" s="3"/>
      <c r="C2" s="3"/>
      <c r="D2" s="3"/>
      <c r="E2" s="3"/>
      <c r="F2" s="3"/>
      <c r="G2" s="3"/>
    </row>
    <row r="3" customFormat="false" ht="62.25" hidden="false" customHeight="true" outlineLevel="0" collapsed="false">
      <c r="A3" s="32" t="s">
        <v>8</v>
      </c>
      <c r="B3" s="32"/>
      <c r="C3" s="32"/>
      <c r="D3" s="32"/>
      <c r="E3" s="32"/>
      <c r="F3" s="32"/>
      <c r="G3" s="32"/>
      <c r="H3" s="32"/>
    </row>
    <row r="4" customFormat="false" ht="15.75" hidden="false" customHeight="true" outlineLevel="0" collapsed="false">
      <c r="A4" s="33" t="s">
        <v>9</v>
      </c>
      <c r="B4" s="33" t="s">
        <v>10</v>
      </c>
      <c r="C4" s="34" t="s">
        <v>11</v>
      </c>
      <c r="D4" s="34" t="s">
        <v>6</v>
      </c>
      <c r="E4" s="33" t="s">
        <v>12</v>
      </c>
      <c r="F4" s="35" t="s">
        <v>13</v>
      </c>
      <c r="G4" s="35" t="s">
        <v>6</v>
      </c>
      <c r="H4" s="33" t="s">
        <v>14</v>
      </c>
    </row>
    <row r="5" customFormat="false" ht="15.75" hidden="false" customHeight="true" outlineLevel="0" collapsed="false">
      <c r="A5" s="36" t="n">
        <v>1</v>
      </c>
      <c r="B5" s="37" t="n">
        <v>1</v>
      </c>
      <c r="C5" s="20" t="str">
        <f aca="false">INDEX(Participants!$H$7:$H$17,Calculs!$B28,1)</f>
        <v/>
      </c>
      <c r="D5" s="38" t="str">
        <f aca="false">IF(INDEX(Participants!$G$7:$G$17,Calculs!$L28,1)="","",INDEX(Participants!$G$7:$G$17,Calculs!$L28,1))</f>
        <v/>
      </c>
      <c r="E5" s="36"/>
      <c r="F5" s="20" t="str">
        <f aca="false">INDEX(Participants!$H$7:$H$17,Calculs!$C28,1)</f>
        <v/>
      </c>
      <c r="G5" s="38" t="str">
        <f aca="false">IF(INDEX(Participants!$G$7:$G$17,Calculs!$M28,1)="","",INDEX(Participants!$G$7:$G$17,Calculs!$M28,1))</f>
        <v/>
      </c>
      <c r="H5" s="29"/>
    </row>
    <row r="6" customFormat="false" ht="15.75" hidden="false" customHeight="true" outlineLevel="0" collapsed="false">
      <c r="A6" s="39"/>
      <c r="B6" s="37" t="n">
        <v>2</v>
      </c>
      <c r="C6" s="20" t="str">
        <f aca="false">INDEX(Participants!$H$7:$H$17,Calculs!$B29,1)</f>
        <v/>
      </c>
      <c r="D6" s="38" t="str">
        <f aca="false">IF(INDEX(Participants!$G$7:$G$17,Calculs!$L29,1)="","",INDEX(Participants!$G$7:$G$17,Calculs!$L29,1))</f>
        <v/>
      </c>
      <c r="E6" s="39"/>
      <c r="F6" s="20" t="str">
        <f aca="false">INDEX(Participants!$H$7:$H$17,Calculs!$C29,1)</f>
        <v/>
      </c>
      <c r="G6" s="38" t="str">
        <f aca="false">IF(INDEX(Participants!$G$7:$G$17,Calculs!$M29,1)="","",INDEX(Participants!$G$7:$G$17,Calculs!$M29,1))</f>
        <v/>
      </c>
      <c r="H6" s="29"/>
    </row>
    <row r="7" customFormat="false" ht="15.75" hidden="false" customHeight="true" outlineLevel="0" collapsed="false">
      <c r="A7" s="40"/>
      <c r="B7" s="37" t="n">
        <v>3</v>
      </c>
      <c r="C7" s="20" t="str">
        <f aca="false">INDEX(Participants!$H$7:$H$17,Calculs!$B30,1)</f>
        <v/>
      </c>
      <c r="D7" s="38" t="str">
        <f aca="false">IF(INDEX(Participants!$G$7:$G$17,Calculs!$L30,1)="","",INDEX(Participants!$G$7:$G$17,Calculs!$L30,1))</f>
        <v/>
      </c>
      <c r="E7" s="40"/>
      <c r="F7" s="20" t="str">
        <f aca="false">INDEX(Participants!$H$7:$H$17,Calculs!$C30,1)</f>
        <v/>
      </c>
      <c r="G7" s="38" t="str">
        <f aca="false">IF(INDEX(Participants!$G$7:$G$17,Calculs!$M30,1)="","",INDEX(Participants!$G$7:$G$17,Calculs!$M30,1))</f>
        <v/>
      </c>
      <c r="H7" s="29"/>
    </row>
    <row r="8" customFormat="false" ht="15.75" hidden="false" customHeight="true" outlineLevel="0" collapsed="false">
      <c r="A8" s="33" t="s">
        <v>9</v>
      </c>
      <c r="B8" s="33" t="s">
        <v>10</v>
      </c>
      <c r="C8" s="34" t="s">
        <v>11</v>
      </c>
      <c r="D8" s="34" t="s">
        <v>6</v>
      </c>
      <c r="E8" s="33" t="s">
        <v>12</v>
      </c>
      <c r="F8" s="35" t="s">
        <v>13</v>
      </c>
      <c r="G8" s="35" t="s">
        <v>6</v>
      </c>
      <c r="H8" s="33" t="s">
        <v>14</v>
      </c>
    </row>
    <row r="9" customFormat="false" ht="15.75" hidden="false" customHeight="true" outlineLevel="0" collapsed="false">
      <c r="A9" s="36" t="n">
        <v>2</v>
      </c>
      <c r="B9" s="37" t="n">
        <v>1</v>
      </c>
      <c r="C9" s="20" t="str">
        <f aca="false">INDEX(Participants!$H$7:$H$17,Calculs!$B32,1)</f>
        <v/>
      </c>
      <c r="D9" s="38" t="str">
        <f aca="false">IF(INDEX(Participants!$G$7:$G$17,Calculs!$L32,1)="","",INDEX(Participants!$G$7:$G$17,Calculs!$L32,1))</f>
        <v/>
      </c>
      <c r="E9" s="36"/>
      <c r="F9" s="20" t="str">
        <f aca="false">INDEX(Participants!$H$7:$H$17,Calculs!$C32,1)</f>
        <v/>
      </c>
      <c r="G9" s="38" t="str">
        <f aca="false">IF(INDEX(Participants!$G$7:$G$17,Calculs!$M32,1)="","",INDEX(Participants!$G$7:$G$17,Calculs!$M32,1))</f>
        <v/>
      </c>
      <c r="H9" s="29"/>
    </row>
    <row r="10" customFormat="false" ht="15.75" hidden="false" customHeight="true" outlineLevel="0" collapsed="false">
      <c r="A10" s="39"/>
      <c r="B10" s="37" t="n">
        <v>2</v>
      </c>
      <c r="C10" s="20" t="str">
        <f aca="false">INDEX(Participants!$H$7:$H$17,Calculs!$B33,1)</f>
        <v/>
      </c>
      <c r="D10" s="38" t="str">
        <f aca="false">IF(INDEX(Participants!$G$7:$G$17,Calculs!$L33,1)="","",INDEX(Participants!$G$7:$G$17,Calculs!$L33,1))</f>
        <v/>
      </c>
      <c r="E10" s="39"/>
      <c r="F10" s="20" t="str">
        <f aca="false">INDEX(Participants!$H$7:$H$17,Calculs!$C33,1)</f>
        <v/>
      </c>
      <c r="G10" s="41" t="str">
        <f aca="false">IF(INDEX(Participants!$G$7:$G$17,Calculs!$M33,1)="","",INDEX(Participants!$G$7:$G$17,Calculs!$M33,1))</f>
        <v/>
      </c>
      <c r="H10" s="29"/>
    </row>
    <row r="11" customFormat="false" ht="15.75" hidden="false" customHeight="true" outlineLevel="0" collapsed="false">
      <c r="A11" s="39"/>
      <c r="B11" s="37" t="n">
        <v>3</v>
      </c>
      <c r="C11" s="20" t="str">
        <f aca="false">INDEX(Participants!$H$7:$H$17,Calculs!$B34,1)</f>
        <v/>
      </c>
      <c r="D11" s="38" t="str">
        <f aca="false">IF(INDEX(Participants!$G$7:$G$17,Calculs!$L34,1)="","",INDEX(Participants!$G$7:$G$17,Calculs!$L34,1))</f>
        <v/>
      </c>
      <c r="E11" s="40"/>
      <c r="F11" s="20" t="str">
        <f aca="false">INDEX(Participants!$H$7:$H$17,Calculs!$C34,1)</f>
        <v/>
      </c>
      <c r="G11" s="38" t="str">
        <f aca="false">IF(INDEX(Participants!$G$7:$G$17,Calculs!$M34,1)="","",INDEX(Participants!$G$7:$G$17,Calculs!$M34,1))</f>
        <v/>
      </c>
      <c r="H11" s="29"/>
    </row>
    <row r="12" customFormat="false" ht="15.75" hidden="false" customHeight="true" outlineLevel="0" collapsed="false">
      <c r="A12" s="33" t="s">
        <v>9</v>
      </c>
      <c r="B12" s="33" t="s">
        <v>10</v>
      </c>
      <c r="C12" s="34" t="s">
        <v>11</v>
      </c>
      <c r="D12" s="34" t="s">
        <v>6</v>
      </c>
      <c r="E12" s="33" t="s">
        <v>12</v>
      </c>
      <c r="F12" s="35" t="s">
        <v>13</v>
      </c>
      <c r="G12" s="35" t="s">
        <v>6</v>
      </c>
      <c r="H12" s="33" t="s">
        <v>14</v>
      </c>
    </row>
    <row r="13" customFormat="false" ht="15.75" hidden="false" customHeight="true" outlineLevel="0" collapsed="false">
      <c r="A13" s="36" t="n">
        <v>3</v>
      </c>
      <c r="B13" s="37" t="n">
        <v>1</v>
      </c>
      <c r="C13" s="20" t="str">
        <f aca="false">INDEX(Participants!$H$7:$H$17,Calculs!$B36,1)</f>
        <v/>
      </c>
      <c r="D13" s="38" t="str">
        <f aca="false">IF(INDEX(Participants!$G$7:$G$17,Calculs!$L36,1)="","",INDEX(Participants!$G$7:$G$17,Calculs!$L36,1))</f>
        <v/>
      </c>
      <c r="E13" s="36"/>
      <c r="F13" s="20" t="str">
        <f aca="false">INDEX(Participants!$H$7:$H$17,Calculs!$C36,1)</f>
        <v/>
      </c>
      <c r="G13" s="38" t="str">
        <f aca="false">IF(INDEX(Participants!$G$7:$G$17,Calculs!$M36,1)="","",INDEX(Participants!$G$7:$G$17,Calculs!$M36,1))</f>
        <v/>
      </c>
      <c r="H13" s="29"/>
    </row>
    <row r="14" customFormat="false" ht="15.75" hidden="false" customHeight="true" outlineLevel="0" collapsed="false">
      <c r="A14" s="39"/>
      <c r="B14" s="37" t="n">
        <v>2</v>
      </c>
      <c r="C14" s="20" t="str">
        <f aca="false">INDEX(Participants!$H$7:$H$17,Calculs!$B37,1)</f>
        <v/>
      </c>
      <c r="D14" s="38" t="str">
        <f aca="false">IF(INDEX(Participants!$G$7:$G$17,Calculs!$L37,1)="","",INDEX(Participants!$G$7:$G$17,Calculs!$L37,1))</f>
        <v/>
      </c>
      <c r="E14" s="39"/>
      <c r="F14" s="20" t="str">
        <f aca="false">INDEX(Participants!$H$7:$H$17,Calculs!$C37,1)</f>
        <v/>
      </c>
      <c r="G14" s="41" t="str">
        <f aca="false">IF(INDEX(Participants!$G$7:$G$17,Calculs!$M37,1)="","",INDEX(Participants!$G$7:$G$17,Calculs!$M37,1))</f>
        <v/>
      </c>
      <c r="H14" s="29"/>
    </row>
    <row r="15" customFormat="false" ht="15.75" hidden="false" customHeight="true" outlineLevel="0" collapsed="false">
      <c r="A15" s="39"/>
      <c r="B15" s="37" t="n">
        <v>3</v>
      </c>
      <c r="C15" s="20" t="str">
        <f aca="false">INDEX(Participants!$H$7:$H$17,Calculs!$B38,1)</f>
        <v/>
      </c>
      <c r="D15" s="38" t="str">
        <f aca="false">IF(INDEX(Participants!$G$7:$G$17,Calculs!$L38,1)="","",INDEX(Participants!$G$7:$G$17,Calculs!$L38,1))</f>
        <v/>
      </c>
      <c r="E15" s="40"/>
      <c r="F15" s="20" t="str">
        <f aca="false">INDEX(Participants!$H$7:$H$17,Calculs!$C38,1)</f>
        <v/>
      </c>
      <c r="G15" s="41" t="str">
        <f aca="false">IF(INDEX(Participants!$G$7:$G$17,Calculs!$M38,1)="","",INDEX(Participants!$G$7:$G$17,Calculs!$M38,1))</f>
        <v/>
      </c>
      <c r="H15" s="29"/>
    </row>
    <row r="16" customFormat="false" ht="15.75" hidden="false" customHeight="true" outlineLevel="0" collapsed="false">
      <c r="A16" s="33" t="s">
        <v>9</v>
      </c>
      <c r="B16" s="33" t="s">
        <v>10</v>
      </c>
      <c r="C16" s="34" t="s">
        <v>11</v>
      </c>
      <c r="D16" s="34" t="s">
        <v>6</v>
      </c>
      <c r="E16" s="33" t="s">
        <v>12</v>
      </c>
      <c r="F16" s="35" t="s">
        <v>13</v>
      </c>
      <c r="G16" s="35" t="s">
        <v>6</v>
      </c>
      <c r="H16" s="33" t="s">
        <v>14</v>
      </c>
    </row>
    <row r="17" customFormat="false" ht="15.75" hidden="false" customHeight="true" outlineLevel="0" collapsed="false">
      <c r="A17" s="36" t="n">
        <v>4</v>
      </c>
      <c r="B17" s="37" t="n">
        <v>1</v>
      </c>
      <c r="C17" s="20" t="str">
        <f aca="false">INDEX(Participants!$H$7:$H$17,Calculs!$B40,1)</f>
        <v/>
      </c>
      <c r="D17" s="38" t="str">
        <f aca="false">IF(INDEX(Participants!$G$7:$G$17,Calculs!$L40,1)="","",INDEX(Participants!$G$7:$G$17,Calculs!$L40,1))</f>
        <v/>
      </c>
      <c r="E17" s="36"/>
      <c r="F17" s="20" t="str">
        <f aca="false">INDEX(Participants!$H$7:$H$17,Calculs!$C40,1)</f>
        <v/>
      </c>
      <c r="G17" s="38" t="str">
        <f aca="false">IF(INDEX(Participants!$G$7:$G$17,Calculs!$M40,1)="","",INDEX(Participants!$G$7:$G$17,Calculs!$M40,1))</f>
        <v/>
      </c>
      <c r="H17" s="29"/>
    </row>
    <row r="18" customFormat="false" ht="15.75" hidden="false" customHeight="true" outlineLevel="0" collapsed="false">
      <c r="A18" s="39"/>
      <c r="B18" s="37" t="n">
        <v>2</v>
      </c>
      <c r="C18" s="20" t="str">
        <f aca="false">INDEX(Participants!$H$7:$H$17,Calculs!$B41,1)</f>
        <v/>
      </c>
      <c r="D18" s="38" t="str">
        <f aca="false">IF(INDEX(Participants!$G$7:$G$17,Calculs!$L41,1)="","",INDEX(Participants!$G$7:$G$17,Calculs!$L41,1))</f>
        <v/>
      </c>
      <c r="E18" s="39"/>
      <c r="F18" s="20" t="str">
        <f aca="false">INDEX(Participants!$H$7:$H$17,Calculs!$C41,1)</f>
        <v/>
      </c>
      <c r="G18" s="41" t="str">
        <f aca="false">IF(INDEX(Participants!$G$7:$G$17,Calculs!$M41,1)="","",INDEX(Participants!$G$7:$G$17,Calculs!$M41,1))</f>
        <v/>
      </c>
      <c r="H18" s="29"/>
    </row>
    <row r="19" customFormat="false" ht="15.75" hidden="false" customHeight="true" outlineLevel="0" collapsed="false">
      <c r="A19" s="39"/>
      <c r="B19" s="37" t="n">
        <v>3</v>
      </c>
      <c r="C19" s="20" t="str">
        <f aca="false">INDEX(Participants!$H$7:$H$17,Calculs!$B42,1)</f>
        <v/>
      </c>
      <c r="D19" s="41" t="str">
        <f aca="false">IF(INDEX(Participants!$G$7:$G$17,Calculs!$L42,1)="","",INDEX(Participants!$G$7:$G$17,Calculs!$L42,1))</f>
        <v/>
      </c>
      <c r="E19" s="40"/>
      <c r="F19" s="20" t="str">
        <f aca="false">INDEX(Participants!$H$7:$H$17,Calculs!$C42,1)</f>
        <v/>
      </c>
      <c r="G19" s="41" t="str">
        <f aca="false">IF(INDEX(Participants!$G$7:$G$17,Calculs!$M42,1)="","",INDEX(Participants!$G$7:$G$17,Calculs!$M42,1))</f>
        <v/>
      </c>
      <c r="H19" s="29"/>
    </row>
    <row r="20" customFormat="false" ht="15.75" hidden="false" customHeight="true" outlineLevel="0" collapsed="false">
      <c r="A20" s="33" t="s">
        <v>9</v>
      </c>
      <c r="B20" s="33" t="s">
        <v>10</v>
      </c>
      <c r="C20" s="34" t="s">
        <v>11</v>
      </c>
      <c r="D20" s="34" t="s">
        <v>6</v>
      </c>
      <c r="E20" s="33" t="s">
        <v>12</v>
      </c>
      <c r="F20" s="35" t="s">
        <v>13</v>
      </c>
      <c r="G20" s="35" t="s">
        <v>6</v>
      </c>
      <c r="H20" s="33" t="s">
        <v>14</v>
      </c>
    </row>
    <row r="21" customFormat="false" ht="15.75" hidden="false" customHeight="true" outlineLevel="0" collapsed="false">
      <c r="A21" s="36" t="n">
        <v>5</v>
      </c>
      <c r="B21" s="37" t="n">
        <v>1</v>
      </c>
      <c r="C21" s="20" t="str">
        <f aca="false">INDEX(Participants!$H$7:$H$17,Calculs!$B44,1)</f>
        <v/>
      </c>
      <c r="D21" s="38" t="str">
        <f aca="false">IF(INDEX(Participants!$G$7:$G$17,Calculs!$L44,1)="","",INDEX(Participants!$G$7:$G$17,Calculs!$L44,1))</f>
        <v/>
      </c>
      <c r="E21" s="36"/>
      <c r="F21" s="20" t="str">
        <f aca="false">INDEX(Participants!$H$7:$H$17,Calculs!$C44,1)</f>
        <v/>
      </c>
      <c r="G21" s="38" t="str">
        <f aca="false">IF(INDEX(Participants!$G$7:$G$17,Calculs!$M44,1)="","",INDEX(Participants!$G$7:$G$17,Calculs!$M44,1))</f>
        <v/>
      </c>
      <c r="H21" s="29"/>
    </row>
    <row r="22" customFormat="false" ht="15.75" hidden="false" customHeight="true" outlineLevel="0" collapsed="false">
      <c r="A22" s="39"/>
      <c r="B22" s="37" t="n">
        <v>2</v>
      </c>
      <c r="C22" s="20" t="str">
        <f aca="false">INDEX(Participants!$H$7:$H$17,Calculs!$B45,1)</f>
        <v/>
      </c>
      <c r="D22" s="38" t="str">
        <f aca="false">IF(INDEX(Participants!$G$7:$G$17,Calculs!$L45,1)="","",INDEX(Participants!$G$7:$G$17,Calculs!$L45,1))</f>
        <v/>
      </c>
      <c r="E22" s="39"/>
      <c r="F22" s="20" t="str">
        <f aca="false">INDEX(Participants!$H$7:$H$17,Calculs!$C45,1)</f>
        <v/>
      </c>
      <c r="G22" s="38" t="str">
        <f aca="false">IF(INDEX(Participants!$G$7:$G$17,Calculs!$M45,1)="","",INDEX(Participants!$G$7:$G$17,Calculs!$M45,1))</f>
        <v/>
      </c>
      <c r="H22" s="29"/>
    </row>
    <row r="23" customFormat="false" ht="15.75" hidden="false" customHeight="true" outlineLevel="0" collapsed="false">
      <c r="A23" s="39"/>
      <c r="B23" s="37" t="n">
        <v>3</v>
      </c>
      <c r="C23" s="20" t="str">
        <f aca="false">INDEX(Participants!$H$7:$H$17,Calculs!$B46,1)</f>
        <v/>
      </c>
      <c r="D23" s="41" t="str">
        <f aca="false">IF(INDEX(Participants!$G$7:$G$17,Calculs!$L46,1)="","",INDEX(Participants!$G$7:$G$17,Calculs!$L46,1))</f>
        <v/>
      </c>
      <c r="E23" s="40"/>
      <c r="F23" s="20" t="str">
        <f aca="false">INDEX(Participants!$H$7:$H$17,Calculs!$C46,1)</f>
        <v/>
      </c>
      <c r="G23" s="41" t="str">
        <f aca="false">IF(INDEX(Participants!$G$7:$G$17,Calculs!$M46,1)="","",INDEX(Participants!$G$7:$G$17,Calculs!$M46,1))</f>
        <v/>
      </c>
      <c r="H23" s="29"/>
    </row>
    <row r="24" customFormat="false" ht="15.75" hidden="false" customHeight="true" outlineLevel="0" collapsed="false">
      <c r="A24" s="33" t="s">
        <v>9</v>
      </c>
      <c r="B24" s="33" t="s">
        <v>10</v>
      </c>
      <c r="C24" s="34" t="s">
        <v>11</v>
      </c>
      <c r="D24" s="34" t="s">
        <v>6</v>
      </c>
      <c r="E24" s="33" t="s">
        <v>12</v>
      </c>
      <c r="F24" s="35" t="s">
        <v>13</v>
      </c>
      <c r="G24" s="35" t="s">
        <v>6</v>
      </c>
      <c r="H24" s="33" t="s">
        <v>14</v>
      </c>
    </row>
    <row r="25" customFormat="false" ht="15.75" hidden="false" customHeight="true" outlineLevel="0" collapsed="false">
      <c r="A25" s="36" t="n">
        <v>6</v>
      </c>
      <c r="B25" s="37" t="n">
        <v>1</v>
      </c>
      <c r="C25" s="20" t="str">
        <f aca="false">INDEX(Participants!$H$7:$H$17,Calculs!$B48,1)</f>
        <v/>
      </c>
      <c r="D25" s="38" t="str">
        <f aca="false">IF(INDEX(Participants!$G$7:$G$17,Calculs!$L48,1)="","",INDEX(Participants!$G$7:$G$17,Calculs!$L48,1))</f>
        <v/>
      </c>
      <c r="E25" s="36"/>
      <c r="F25" s="20" t="str">
        <f aca="false">INDEX(Participants!$H$7:$H$17,Calculs!$C48,1)</f>
        <v/>
      </c>
      <c r="G25" s="38" t="str">
        <f aca="false">IF(INDEX(Participants!$G$7:$G$17,Calculs!$M48,1)="","",INDEX(Participants!$G$7:$G$17,Calculs!$M48,1))</f>
        <v/>
      </c>
      <c r="H25" s="29"/>
    </row>
    <row r="26" customFormat="false" ht="15.75" hidden="false" customHeight="true" outlineLevel="0" collapsed="false">
      <c r="A26" s="39"/>
      <c r="B26" s="37" t="n">
        <v>2</v>
      </c>
      <c r="C26" s="20" t="str">
        <f aca="false">INDEX(Participants!$H$7:$H$17,Calculs!$B49,1)</f>
        <v/>
      </c>
      <c r="D26" s="41" t="str">
        <f aca="false">IF(INDEX(Participants!$G$7:$G$17,Calculs!$L49,1)="","",INDEX(Participants!$G$7:$G$17,Calculs!$L49,1))</f>
        <v/>
      </c>
      <c r="E26" s="39"/>
      <c r="F26" s="20" t="str">
        <f aca="false">INDEX(Participants!$H$7:$H$17,Calculs!$C49,1)</f>
        <v/>
      </c>
      <c r="G26" s="38" t="str">
        <f aca="false">IF(INDEX(Participants!$G$7:$G$17,Calculs!$M49,1)="","",INDEX(Participants!$G$7:$G$17,Calculs!$M49,1))</f>
        <v/>
      </c>
      <c r="H26" s="29"/>
    </row>
    <row r="27" customFormat="false" ht="15.75" hidden="false" customHeight="true" outlineLevel="0" collapsed="false">
      <c r="A27" s="39"/>
      <c r="B27" s="37" t="n">
        <v>3</v>
      </c>
      <c r="C27" s="20" t="str">
        <f aca="false">INDEX(Participants!$H$7:$H$17,Calculs!$B50,1)</f>
        <v/>
      </c>
      <c r="D27" s="38" t="str">
        <f aca="false">IF(INDEX(Participants!$G$7:$G$17,Calculs!$L50,1)="","",INDEX(Participants!$G$7:$G$17,Calculs!$L50,1))</f>
        <v/>
      </c>
      <c r="E27" s="40"/>
      <c r="F27" s="20" t="str">
        <f aca="false">INDEX(Participants!$H$7:$H$17,Calculs!$C50,1)</f>
        <v/>
      </c>
      <c r="G27" s="38" t="str">
        <f aca="false">IF(INDEX(Participants!$G$7:$G$17,Calculs!$M50,1)="","",INDEX(Participants!$G$7:$G$17,Calculs!$M50,1))</f>
        <v/>
      </c>
      <c r="H27" s="29"/>
    </row>
    <row r="28" customFormat="false" ht="12.8" hidden="false" customHeight="false" outlineLevel="0" collapsed="false">
      <c r="A28" s="4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2">
    <mergeCell ref="A2:G2"/>
    <mergeCell ref="A3:H3"/>
  </mergeCells>
  <dataValidations count="1">
    <dataValidation allowBlank="true" operator="equal" showDropDown="false" showErrorMessage="true" showInputMessage="false" sqref="H5:H7 H9:H11 H13:H15 H17:H19 H21:H23 H25:H27" type="list">
      <formula1>"B,J"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4" activeCellId="0" sqref="H4"/>
    </sheetView>
  </sheetViews>
  <sheetFormatPr defaultRowHeight="15" zeroHeight="false" outlineLevelRow="0" outlineLevelCol="0"/>
  <cols>
    <col collapsed="false" customWidth="true" hidden="false" outlineLevel="0" max="2" min="1" style="1" width="5.5"/>
    <col collapsed="false" customWidth="true" hidden="false" outlineLevel="0" max="3" min="3" style="1" width="22.9"/>
    <col collapsed="false" customWidth="true" hidden="false" outlineLevel="0" max="4" min="4" style="1" width="2.65"/>
    <col collapsed="false" customWidth="true" hidden="false" outlineLevel="0" max="5" min="5" style="1" width="2.46"/>
    <col collapsed="false" customWidth="true" hidden="false" outlineLevel="0" max="6" min="6" style="1" width="22.9"/>
    <col collapsed="false" customWidth="true" hidden="false" outlineLevel="0" max="7" min="7" style="1" width="2.65"/>
    <col collapsed="false" customWidth="true" hidden="false" outlineLevel="0" max="8" min="8" style="1" width="6.29"/>
    <col collapsed="false" customWidth="true" hidden="false" outlineLevel="0" max="1025" min="9" style="1" width="12.29"/>
  </cols>
  <sheetData>
    <row r="1" customFormat="false" ht="93.95" hidden="false" customHeight="true" outlineLevel="0" collapsed="false">
      <c r="A1" s="3"/>
      <c r="B1" s="3"/>
      <c r="C1" s="3"/>
      <c r="D1" s="3"/>
      <c r="E1" s="3"/>
      <c r="F1" s="3"/>
      <c r="G1" s="3"/>
      <c r="H1" s="3"/>
    </row>
    <row r="2" customFormat="false" ht="62.25" hidden="false" customHeight="true" outlineLevel="0" collapsed="false">
      <c r="A2" s="32" t="s">
        <v>15</v>
      </c>
      <c r="B2" s="32"/>
      <c r="C2" s="32"/>
      <c r="D2" s="32"/>
      <c r="E2" s="32"/>
      <c r="F2" s="32"/>
      <c r="G2" s="32"/>
      <c r="H2" s="32"/>
    </row>
    <row r="3" customFormat="false" ht="15.75" hidden="false" customHeight="true" outlineLevel="0" collapsed="false">
      <c r="A3" s="33" t="s">
        <v>9</v>
      </c>
      <c r="B3" s="33" t="s">
        <v>10</v>
      </c>
      <c r="C3" s="34" t="s">
        <v>11</v>
      </c>
      <c r="D3" s="34" t="s">
        <v>6</v>
      </c>
      <c r="E3" s="33" t="s">
        <v>12</v>
      </c>
      <c r="F3" s="35" t="s">
        <v>13</v>
      </c>
      <c r="G3" s="35" t="s">
        <v>6</v>
      </c>
      <c r="H3" s="33" t="s">
        <v>14</v>
      </c>
    </row>
    <row r="4" customFormat="false" ht="15.75" hidden="false" customHeight="true" outlineLevel="0" collapsed="false">
      <c r="A4" s="36" t="n">
        <v>7</v>
      </c>
      <c r="B4" s="37" t="n">
        <v>1</v>
      </c>
      <c r="C4" s="20" t="str">
        <f aca="false">INDEX(Participants!$H$7:$H$17,Calculs!$B52,1)</f>
        <v/>
      </c>
      <c r="D4" s="38" t="str">
        <f aca="false">IF(INDEX(Participants!$G$7:$G$17,Calculs!$L52,1)="","",INDEX(Participants!$G$7:$G$17,Calculs!$L52,1))</f>
        <v/>
      </c>
      <c r="E4" s="36"/>
      <c r="F4" s="20" t="str">
        <f aca="false">INDEX(Participants!$H$7:$H$17,Calculs!$C52,1)</f>
        <v/>
      </c>
      <c r="G4" s="38" t="str">
        <f aca="false">IF(INDEX(Participants!$G$7:$G$17,Calculs!$M52,1)="","",INDEX(Participants!$G$7:$G$17,Calculs!$M52,1))</f>
        <v/>
      </c>
      <c r="H4" s="29"/>
    </row>
    <row r="5" customFormat="false" ht="15.75" hidden="false" customHeight="true" outlineLevel="0" collapsed="false">
      <c r="A5" s="39"/>
      <c r="B5" s="37" t="n">
        <v>2</v>
      </c>
      <c r="C5" s="20" t="str">
        <f aca="false">INDEX(Participants!$H$7:$H$17,Calculs!$B53,1)</f>
        <v/>
      </c>
      <c r="D5" s="38" t="str">
        <f aca="false">IF(INDEX(Participants!$G$7:$G$17,Calculs!$L53,1)="","",INDEX(Participants!$G$7:$G$17,Calculs!$L53,1))</f>
        <v/>
      </c>
      <c r="E5" s="43"/>
      <c r="F5" s="20" t="str">
        <f aca="false">INDEX(Participants!$H$7:$H$17,Calculs!$C53,1)</f>
        <v/>
      </c>
      <c r="G5" s="41" t="str">
        <f aca="false">IF(INDEX(Participants!$G$7:$G$17,Calculs!$M53,1)="","",INDEX(Participants!$G$7:$G$17,Calculs!$M53,1))</f>
        <v/>
      </c>
      <c r="H5" s="29"/>
    </row>
    <row r="6" customFormat="false" ht="15.75" hidden="false" customHeight="true" outlineLevel="0" collapsed="false">
      <c r="A6" s="40"/>
      <c r="B6" s="37" t="n">
        <v>3</v>
      </c>
      <c r="C6" s="20" t="str">
        <f aca="false">INDEX(Participants!$H$7:$H$17,Calculs!$B54,1)</f>
        <v/>
      </c>
      <c r="D6" s="38" t="str">
        <f aca="false">IF(INDEX(Participants!$G$7:$G$17,Calculs!$L54,1)="","",INDEX(Participants!$G$7:$G$17,Calculs!$L54,1))</f>
        <v/>
      </c>
      <c r="E6" s="44"/>
      <c r="F6" s="20" t="str">
        <f aca="false">INDEX(Participants!$H$7:$H$17,Calculs!$C54,1)</f>
        <v/>
      </c>
      <c r="G6" s="41" t="str">
        <f aca="false">IF(INDEX(Participants!$G$7:$G$17,Calculs!$M54,1)="","",INDEX(Participants!$G$7:$G$17,Calculs!$M54,1))</f>
        <v/>
      </c>
      <c r="H6" s="29"/>
    </row>
    <row r="7" customFormat="false" ht="15.75" hidden="false" customHeight="true" outlineLevel="0" collapsed="false">
      <c r="A7" s="33" t="s">
        <v>9</v>
      </c>
      <c r="B7" s="33" t="s">
        <v>10</v>
      </c>
      <c r="C7" s="34" t="s">
        <v>11</v>
      </c>
      <c r="D7" s="34" t="s">
        <v>6</v>
      </c>
      <c r="E7" s="33" t="s">
        <v>12</v>
      </c>
      <c r="F7" s="35" t="s">
        <v>13</v>
      </c>
      <c r="G7" s="35" t="s">
        <v>6</v>
      </c>
      <c r="H7" s="33" t="s">
        <v>14</v>
      </c>
    </row>
    <row r="8" customFormat="false" ht="15.75" hidden="false" customHeight="true" outlineLevel="0" collapsed="false">
      <c r="A8" s="36" t="n">
        <v>8</v>
      </c>
      <c r="B8" s="37" t="n">
        <v>1</v>
      </c>
      <c r="C8" s="20" t="str">
        <f aca="false">INDEX(Participants!$H$7:$H$17,Calculs!$B56,1)</f>
        <v/>
      </c>
      <c r="D8" s="41" t="str">
        <f aca="false">IF(INDEX(Participants!$G$7:$G$17,Calculs!$L56,1)="","",INDEX(Participants!$G$7:$G$17,Calculs!$L56,1))</f>
        <v/>
      </c>
      <c r="E8" s="36"/>
      <c r="F8" s="20" t="str">
        <f aca="false">INDEX(Participants!$H$7:$H$17,Calculs!$C56,1)</f>
        <v/>
      </c>
      <c r="G8" s="38" t="str">
        <f aca="false">IF(INDEX(Participants!$G$7:$G$17,Calculs!$M56,1)="","",INDEX(Participants!$G$7:$G$17,Calculs!$M56,1))</f>
        <v/>
      </c>
      <c r="H8" s="29"/>
    </row>
    <row r="9" customFormat="false" ht="15.75" hidden="false" customHeight="true" outlineLevel="0" collapsed="false">
      <c r="A9" s="39"/>
      <c r="B9" s="37" t="n">
        <v>2</v>
      </c>
      <c r="C9" s="20" t="str">
        <f aca="false">INDEX(Participants!$H$7:$H$17,Calculs!$B57,1)</f>
        <v/>
      </c>
      <c r="D9" s="38" t="str">
        <f aca="false">IF(INDEX(Participants!$G$7:$G$17,Calculs!$L57,1)="","",INDEX(Participants!$G$7:$G$17,Calculs!$L57,1))</f>
        <v/>
      </c>
      <c r="E9" s="43"/>
      <c r="F9" s="20" t="str">
        <f aca="false">INDEX(Participants!$H$7:$H$17,Calculs!$C57,1)</f>
        <v/>
      </c>
      <c r="G9" s="41" t="str">
        <f aca="false">IF(INDEX(Participants!$G$7:$G$17,Calculs!$M57,1)="","",INDEX(Participants!$G$7:$G$17,Calculs!$M57,1))</f>
        <v/>
      </c>
      <c r="H9" s="29"/>
    </row>
    <row r="10" customFormat="false" ht="15.75" hidden="false" customHeight="true" outlineLevel="0" collapsed="false">
      <c r="A10" s="40"/>
      <c r="B10" s="37" t="n">
        <v>3</v>
      </c>
      <c r="C10" s="20" t="str">
        <f aca="false">INDEX(Participants!$H$7:$H$17,Calculs!$B58,1)</f>
        <v/>
      </c>
      <c r="D10" s="38" t="str">
        <f aca="false">IF(INDEX(Participants!$G$7:$G$17,Calculs!$L58,1)="","",INDEX(Participants!$G$7:$G$17,Calculs!$L58,1))</f>
        <v/>
      </c>
      <c r="E10" s="44"/>
      <c r="F10" s="20" t="str">
        <f aca="false">INDEX(Participants!$H$7:$H$17,Calculs!$C58,1)</f>
        <v/>
      </c>
      <c r="G10" s="41" t="str">
        <f aca="false">IF(INDEX(Participants!$G$7:$G$17,Calculs!$M58,1)="","",INDEX(Participants!$G$7:$G$17,Calculs!$M58,1))</f>
        <v/>
      </c>
      <c r="H10" s="29"/>
    </row>
    <row r="11" customFormat="false" ht="15.75" hidden="false" customHeight="true" outlineLevel="0" collapsed="false">
      <c r="A11" s="33" t="s">
        <v>9</v>
      </c>
      <c r="B11" s="33" t="s">
        <v>10</v>
      </c>
      <c r="C11" s="34" t="s">
        <v>11</v>
      </c>
      <c r="D11" s="34" t="s">
        <v>6</v>
      </c>
      <c r="E11" s="33" t="s">
        <v>12</v>
      </c>
      <c r="F11" s="35" t="s">
        <v>13</v>
      </c>
      <c r="G11" s="35" t="s">
        <v>6</v>
      </c>
      <c r="H11" s="33" t="s">
        <v>14</v>
      </c>
    </row>
    <row r="12" customFormat="false" ht="15.75" hidden="false" customHeight="true" outlineLevel="0" collapsed="false">
      <c r="A12" s="36" t="n">
        <v>9</v>
      </c>
      <c r="B12" s="37" t="n">
        <v>1</v>
      </c>
      <c r="C12" s="20" t="str">
        <f aca="false">INDEX(Participants!$H$7:$H$17,Calculs!$B60,1)</f>
        <v/>
      </c>
      <c r="D12" s="38" t="str">
        <f aca="false">IF(INDEX(Participants!$G$7:$G$17,Calculs!$L60,1)="","",INDEX(Participants!$G$7:$G$17,Calculs!$L60,1))</f>
        <v/>
      </c>
      <c r="E12" s="36"/>
      <c r="F12" s="20" t="str">
        <f aca="false">INDEX(Participants!$H$7:$H$17,Calculs!$C60,1)</f>
        <v/>
      </c>
      <c r="G12" s="38" t="str">
        <f aca="false">IF(INDEX(Participants!$G$7:$G$17,Calculs!$M60,1)="","",INDEX(Participants!$G$7:$G$17,Calculs!$M60,1))</f>
        <v/>
      </c>
      <c r="H12" s="29"/>
    </row>
    <row r="13" customFormat="false" ht="15.75" hidden="false" customHeight="true" outlineLevel="0" collapsed="false">
      <c r="A13" s="39"/>
      <c r="B13" s="37" t="n">
        <v>2</v>
      </c>
      <c r="C13" s="20" t="str">
        <f aca="false">INDEX(Participants!$H$7:$H$17,Calculs!$B61,1)</f>
        <v/>
      </c>
      <c r="D13" s="38" t="str">
        <f aca="false">IF(INDEX(Participants!$G$7:$G$17,Calculs!$L61,1)="","",INDEX(Participants!$G$7:$G$17,Calculs!$L61,1))</f>
        <v/>
      </c>
      <c r="E13" s="43"/>
      <c r="F13" s="20" t="str">
        <f aca="false">INDEX(Participants!$H$7:$H$17,Calculs!$C61,1)</f>
        <v/>
      </c>
      <c r="G13" s="41" t="str">
        <f aca="false">IF(INDEX(Participants!$G$7:$G$17,Calculs!$M61,1)="","",INDEX(Participants!$G$7:$G$17,Calculs!$M61,1))</f>
        <v/>
      </c>
      <c r="H13" s="29"/>
    </row>
    <row r="14" customFormat="false" ht="15.75" hidden="false" customHeight="true" outlineLevel="0" collapsed="false">
      <c r="A14" s="40"/>
      <c r="B14" s="37" t="n">
        <v>3</v>
      </c>
      <c r="C14" s="20" t="str">
        <f aca="false">INDEX(Participants!$H$7:$H$17,Calculs!$B62,1)</f>
        <v/>
      </c>
      <c r="D14" s="41" t="str">
        <f aca="false">IF(INDEX(Participants!$G$7:$G$17,Calculs!$L62,1)="","",INDEX(Participants!$G$7:$G$17,Calculs!$L62,1))</f>
        <v/>
      </c>
      <c r="E14" s="44"/>
      <c r="F14" s="20" t="str">
        <f aca="false">INDEX(Participants!$H$7:$H$17,Calculs!$C62,1)</f>
        <v/>
      </c>
      <c r="G14" s="38" t="str">
        <f aca="false">IF(INDEX(Participants!$G$7:$G$17,Calculs!$M62,1)="","",INDEX(Participants!$G$7:$G$17,Calculs!$M62,1))</f>
        <v/>
      </c>
      <c r="H14" s="29"/>
    </row>
    <row r="15" customFormat="false" ht="15.75" hidden="false" customHeight="true" outlineLevel="0" collapsed="false">
      <c r="A15" s="33" t="s">
        <v>9</v>
      </c>
      <c r="B15" s="33" t="s">
        <v>10</v>
      </c>
      <c r="C15" s="34" t="s">
        <v>11</v>
      </c>
      <c r="D15" s="34" t="s">
        <v>6</v>
      </c>
      <c r="E15" s="33" t="s">
        <v>12</v>
      </c>
      <c r="F15" s="35" t="s">
        <v>13</v>
      </c>
      <c r="G15" s="35" t="s">
        <v>6</v>
      </c>
      <c r="H15" s="33" t="s">
        <v>14</v>
      </c>
    </row>
    <row r="16" customFormat="false" ht="15.75" hidden="false" customHeight="true" outlineLevel="0" collapsed="false">
      <c r="A16" s="36" t="n">
        <v>10</v>
      </c>
      <c r="B16" s="37" t="n">
        <v>1</v>
      </c>
      <c r="C16" s="20" t="str">
        <f aca="false">INDEX(Participants!$H$7:$H$17,Calculs!$B64,1)</f>
        <v/>
      </c>
      <c r="D16" s="38" t="str">
        <f aca="false">IF(INDEX(Participants!$G$7:$G$17,Calculs!$L64,1)="","",INDEX(Participants!$G$7:$G$17,Calculs!$L64,1))</f>
        <v/>
      </c>
      <c r="E16" s="36"/>
      <c r="F16" s="20" t="str">
        <f aca="false">INDEX(Participants!$H$7:$H$17,Calculs!$C64,1)</f>
        <v/>
      </c>
      <c r="G16" s="38" t="str">
        <f aca="false">IF(INDEX(Participants!$G$7:$G$17,Calculs!$M64,1)="","",INDEX(Participants!$G$7:$G$17,Calculs!$M64,1))</f>
        <v/>
      </c>
      <c r="H16" s="29"/>
    </row>
    <row r="17" customFormat="false" ht="15.75" hidden="false" customHeight="true" outlineLevel="0" collapsed="false">
      <c r="A17" s="39"/>
      <c r="B17" s="37" t="n">
        <v>2</v>
      </c>
      <c r="C17" s="20" t="str">
        <f aca="false">INDEX(Participants!$H$7:$H$17,Calculs!$B65,1)</f>
        <v/>
      </c>
      <c r="D17" s="38" t="str">
        <f aca="false">IF(INDEX(Participants!$G$7:$G$17,Calculs!$L65,1)="","",INDEX(Participants!$G$7:$G$17,Calculs!$L65,1))</f>
        <v/>
      </c>
      <c r="E17" s="43"/>
      <c r="F17" s="20" t="str">
        <f aca="false">INDEX(Participants!$H$7:$H$17,Calculs!$C65,1)</f>
        <v/>
      </c>
      <c r="G17" s="38" t="str">
        <f aca="false">IF(INDEX(Participants!$G$7:$G$17,Calculs!$M65,1)="","",INDEX(Participants!$G$7:$G$17,Calculs!$M65,1))</f>
        <v/>
      </c>
      <c r="H17" s="29"/>
    </row>
    <row r="18" customFormat="false" ht="15.75" hidden="false" customHeight="true" outlineLevel="0" collapsed="false">
      <c r="A18" s="40"/>
      <c r="B18" s="37" t="n">
        <v>3</v>
      </c>
      <c r="C18" s="20" t="str">
        <f aca="false">INDEX(Participants!$H$7:$H$17,Calculs!$B66,1)</f>
        <v/>
      </c>
      <c r="D18" s="38" t="str">
        <f aca="false">IF(INDEX(Participants!$G$7:$G$17,Calculs!$L66,1)="","",INDEX(Participants!$G$7:$G$17,Calculs!$L66,1))</f>
        <v/>
      </c>
      <c r="E18" s="44"/>
      <c r="F18" s="20" t="str">
        <f aca="false">INDEX(Participants!$H$7:$H$17,Calculs!$C66,1)</f>
        <v/>
      </c>
      <c r="G18" s="41" t="str">
        <f aca="false">IF(INDEX(Participants!$G$7:$G$17,Calculs!$M66,1)="","",INDEX(Participants!$G$7:$G$17,Calculs!$M66,1))</f>
        <v/>
      </c>
      <c r="H18" s="29"/>
    </row>
    <row r="19" customFormat="false" ht="15.75" hidden="false" customHeight="true" outlineLevel="0" collapsed="false">
      <c r="A19" s="33" t="s">
        <v>9</v>
      </c>
      <c r="B19" s="33" t="s">
        <v>10</v>
      </c>
      <c r="C19" s="34" t="s">
        <v>11</v>
      </c>
      <c r="D19" s="34" t="s">
        <v>6</v>
      </c>
      <c r="E19" s="33" t="s">
        <v>12</v>
      </c>
      <c r="F19" s="35" t="s">
        <v>13</v>
      </c>
      <c r="G19" s="35" t="s">
        <v>6</v>
      </c>
      <c r="H19" s="33" t="s">
        <v>14</v>
      </c>
    </row>
    <row r="20" customFormat="false" ht="15.75" hidden="false" customHeight="true" outlineLevel="0" collapsed="false">
      <c r="A20" s="36" t="n">
        <v>11</v>
      </c>
      <c r="B20" s="37" t="n">
        <v>1</v>
      </c>
      <c r="C20" s="20" t="str">
        <f aca="false">INDEX(Participants!$H$7:$H$17,Calculs!$B68,1)</f>
        <v/>
      </c>
      <c r="D20" s="38" t="str">
        <f aca="false">IF(INDEX(Participants!$G$7:$G$17,Calculs!$L68,1)="","",INDEX(Participants!$G$7:$G$17,Calculs!$L68,1))</f>
        <v/>
      </c>
      <c r="E20" s="36"/>
      <c r="F20" s="20" t="str">
        <f aca="false">INDEX(Participants!$H$7:$H$17,Calculs!$C68,1)</f>
        <v/>
      </c>
      <c r="G20" s="41" t="str">
        <f aca="false">IF(INDEX(Participants!$G$7:$G$17,Calculs!$M68,1)="","",INDEX(Participants!$G$7:$G$17,Calculs!$M68,1))</f>
        <v/>
      </c>
      <c r="H20" s="29"/>
    </row>
    <row r="21" customFormat="false" ht="15.75" hidden="false" customHeight="true" outlineLevel="0" collapsed="false">
      <c r="A21" s="39"/>
      <c r="B21" s="37" t="n">
        <v>2</v>
      </c>
      <c r="C21" s="20" t="str">
        <f aca="false">INDEX(Participants!$H$7:$H$17,Calculs!$B69,1)</f>
        <v/>
      </c>
      <c r="D21" s="41" t="str">
        <f aca="false">IF(INDEX(Participants!$G$7:$G$17,Calculs!$L69,1)="","",INDEX(Participants!$G$7:$G$17,Calculs!$L69,1))</f>
        <v/>
      </c>
      <c r="E21" s="43"/>
      <c r="F21" s="20" t="str">
        <f aca="false">INDEX(Participants!$H$7:$H$17,Calculs!$C69,1)</f>
        <v/>
      </c>
      <c r="G21" s="41" t="str">
        <f aca="false">IF(INDEX(Participants!$G$7:$G$17,Calculs!$M69,1)="","",INDEX(Participants!$G$7:$G$17,Calculs!$M69,1))</f>
        <v/>
      </c>
      <c r="H21" s="29"/>
    </row>
    <row r="22" customFormat="false" ht="15.75" hidden="false" customHeight="true" outlineLevel="0" collapsed="false">
      <c r="A22" s="40"/>
      <c r="B22" s="37" t="n">
        <v>3</v>
      </c>
      <c r="C22" s="20" t="str">
        <f aca="false">INDEX(Participants!$H$7:$H$17,Calculs!$B70,1)</f>
        <v/>
      </c>
      <c r="D22" s="41" t="str">
        <f aca="false">IF(INDEX(Participants!$G$7:$G$17,Calculs!$L70,1)="","",INDEX(Participants!$G$7:$G$17,Calculs!$L70,1))</f>
        <v/>
      </c>
      <c r="E22" s="44"/>
      <c r="F22" s="20" t="str">
        <f aca="false">INDEX(Participants!$H$7:$H$17,Calculs!$C70,1)</f>
        <v/>
      </c>
      <c r="G22" s="38" t="str">
        <f aca="false">IF(INDEX(Participants!$G$7:$G$17,Calculs!$M70,1)="","",INDEX(Participants!$G$7:$G$17,Calculs!$M70,1))</f>
        <v/>
      </c>
      <c r="H22" s="29"/>
    </row>
    <row r="23" customFormat="false" ht="15.75" hidden="false" customHeight="true" outlineLevel="0" collapsed="false">
      <c r="A23" s="33" t="s">
        <v>9</v>
      </c>
      <c r="B23" s="33" t="s">
        <v>10</v>
      </c>
      <c r="C23" s="34" t="s">
        <v>11</v>
      </c>
      <c r="D23" s="34" t="s">
        <v>6</v>
      </c>
      <c r="E23" s="33" t="s">
        <v>12</v>
      </c>
      <c r="F23" s="35" t="s">
        <v>13</v>
      </c>
      <c r="G23" s="35" t="s">
        <v>6</v>
      </c>
      <c r="H23" s="33" t="s">
        <v>14</v>
      </c>
    </row>
    <row r="24" customFormat="false" ht="15.75" hidden="false" customHeight="true" outlineLevel="0" collapsed="false">
      <c r="A24" s="36" t="n">
        <v>12</v>
      </c>
      <c r="B24" s="37" t="n">
        <v>1</v>
      </c>
      <c r="C24" s="20" t="str">
        <f aca="false">INDEX(Participants!$H$7:$H$17,Calculs!$B72,1)</f>
        <v/>
      </c>
      <c r="D24" s="38" t="str">
        <f aca="false">IF(INDEX(Participants!$G$7:$G$17,Calculs!$L72,1)="","",INDEX(Participants!$G$7:$G$17,Calculs!$L72,1))</f>
        <v/>
      </c>
      <c r="E24" s="36"/>
      <c r="F24" s="20" t="str">
        <f aca="false">INDEX(Participants!$H$7:$H$17,Calculs!$C72,1)</f>
        <v/>
      </c>
      <c r="G24" s="38" t="str">
        <f aca="false">IF(INDEX(Participants!$G$7:$G$17,Calculs!$M72,1)="","",INDEX(Participants!$G$7:$G$17,Calculs!$M72,1))</f>
        <v/>
      </c>
      <c r="H24" s="29"/>
    </row>
    <row r="25" customFormat="false" ht="15.75" hidden="false" customHeight="true" outlineLevel="0" collapsed="false">
      <c r="A25" s="39"/>
      <c r="B25" s="37" t="n">
        <v>2</v>
      </c>
      <c r="C25" s="20" t="str">
        <f aca="false">INDEX(Participants!$H$7:$H$17,Calculs!$B73,1)</f>
        <v/>
      </c>
      <c r="D25" s="38" t="str">
        <f aca="false">IF(INDEX(Participants!$G$7:$G$17,Calculs!$L73,1)="","",INDEX(Participants!$G$7:$G$17,Calculs!$L73,1))</f>
        <v/>
      </c>
      <c r="E25" s="43"/>
      <c r="F25" s="20" t="str">
        <f aca="false">INDEX(Participants!$H$7:$H$17,Calculs!$C73,1)</f>
        <v/>
      </c>
      <c r="G25" s="38" t="str">
        <f aca="false">IF(INDEX(Participants!$G$7:$G$17,Calculs!$M73,1)="","",INDEX(Participants!$G$7:$G$17,Calculs!$M73,1))</f>
        <v/>
      </c>
      <c r="H25" s="29"/>
    </row>
    <row r="26" customFormat="false" ht="15.75" hidden="false" customHeight="true" outlineLevel="0" collapsed="false">
      <c r="A26" s="40"/>
      <c r="B26" s="37" t="n">
        <v>3</v>
      </c>
      <c r="C26" s="20" t="str">
        <f aca="false">INDEX(Participants!$H$7:$H$17,Calculs!$B74,1)</f>
        <v/>
      </c>
      <c r="D26" s="38" t="str">
        <f aca="false">IF(INDEX(Participants!$G$7:$G$17,Calculs!$L74,1)="","",INDEX(Participants!$G$7:$G$17,Calculs!$L74,1))</f>
        <v/>
      </c>
      <c r="E26" s="44"/>
      <c r="F26" s="20" t="str">
        <f aca="false">INDEX(Participants!$H$7:$H$17,Calculs!$C74,1)</f>
        <v/>
      </c>
      <c r="G26" s="41" t="str">
        <f aca="false">IF(INDEX(Participants!$G$7:$G$17,Calculs!$M74,1)="","",INDEX(Participants!$G$7:$G$17,Calculs!$M74,1))</f>
        <v/>
      </c>
      <c r="H26" s="29"/>
    </row>
    <row r="27" customFormat="false" ht="15.75" hidden="false" customHeight="true" outlineLevel="0" collapsed="false">
      <c r="A27" s="45"/>
      <c r="B27" s="45"/>
      <c r="C27" s="45"/>
      <c r="D27" s="45"/>
      <c r="E27" s="46"/>
      <c r="F27" s="45"/>
      <c r="G27" s="45"/>
      <c r="H27" s="45"/>
    </row>
    <row r="28" customFormat="false" ht="15.75" hidden="false" customHeight="true" outlineLevel="0" collapsed="false">
      <c r="A28" s="45"/>
      <c r="B28" s="45"/>
      <c r="C28" s="45"/>
      <c r="D28" s="45"/>
      <c r="E28" s="45"/>
      <c r="F28" s="45"/>
      <c r="G28" s="45"/>
      <c r="H28" s="45"/>
    </row>
    <row r="29" customFormat="false" ht="19.35" hidden="false" customHeight="true" outlineLevel="0" collapsed="false">
      <c r="A29" s="45"/>
      <c r="B29" s="45"/>
      <c r="C29" s="45"/>
      <c r="D29" s="45"/>
      <c r="E29" s="45"/>
      <c r="F29" s="45"/>
      <c r="G29" s="45"/>
      <c r="H29" s="45"/>
    </row>
    <row r="30" customFormat="false" ht="19.35" hidden="false" customHeight="true" outlineLevel="0" collapsed="false">
      <c r="A30" s="45"/>
      <c r="B30" s="45"/>
      <c r="C30" s="45"/>
      <c r="D30" s="45"/>
      <c r="E30" s="45"/>
      <c r="F30" s="45"/>
      <c r="G30" s="45"/>
      <c r="H30" s="45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2">
    <mergeCell ref="A1:H1"/>
    <mergeCell ref="A2:H2"/>
  </mergeCells>
  <dataValidations count="1">
    <dataValidation allowBlank="true" operator="equal" showDropDown="false" showErrorMessage="true" showInputMessage="false" sqref="H4:H6 H8:H10 H12:H14 H16:H18 H20:H22 H24:H26" type="list">
      <formula1>"B,J"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3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  <colBreaks count="1" manualBreakCount="1">
    <brk id="8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normal" topLeftCell="B1" colorId="64" zoomScale="75" zoomScaleNormal="75" zoomScalePageLayoutView="100" workbookViewId="0">
      <selection pane="topLeft" activeCell="H4" activeCellId="0" sqref="H4"/>
    </sheetView>
  </sheetViews>
  <sheetFormatPr defaultRowHeight="15" zeroHeight="false" outlineLevelRow="0" outlineLevelCol="0"/>
  <cols>
    <col collapsed="false" customWidth="true" hidden="false" outlineLevel="0" max="2" min="1" style="1" width="5.5"/>
    <col collapsed="false" customWidth="true" hidden="false" outlineLevel="0" max="3" min="3" style="1" width="22.9"/>
    <col collapsed="false" customWidth="true" hidden="false" outlineLevel="0" max="4" min="4" style="1" width="2.65"/>
    <col collapsed="false" customWidth="true" hidden="false" outlineLevel="0" max="5" min="5" style="1" width="2.46"/>
    <col collapsed="false" customWidth="true" hidden="false" outlineLevel="0" max="6" min="6" style="1" width="22.9"/>
    <col collapsed="false" customWidth="true" hidden="false" outlineLevel="0" max="7" min="7" style="1" width="2.65"/>
    <col collapsed="false" customWidth="true" hidden="false" outlineLevel="0" max="8" min="8" style="1" width="6.29"/>
    <col collapsed="false" customWidth="true" hidden="false" outlineLevel="0" max="1025" min="9" style="1" width="12.29"/>
  </cols>
  <sheetData>
    <row r="1" customFormat="false" ht="89.1" hidden="false" customHeight="true" outlineLevel="0" collapsed="false">
      <c r="I1" s="47"/>
    </row>
    <row r="2" customFormat="false" ht="62.25" hidden="false" customHeight="true" outlineLevel="0" collapsed="false">
      <c r="A2" s="32" t="s">
        <v>16</v>
      </c>
      <c r="B2" s="32"/>
      <c r="C2" s="32"/>
      <c r="D2" s="32"/>
      <c r="E2" s="32"/>
      <c r="F2" s="32"/>
      <c r="G2" s="32"/>
      <c r="H2" s="32"/>
    </row>
    <row r="3" customFormat="false" ht="15.95" hidden="false" customHeight="true" outlineLevel="0" collapsed="false">
      <c r="A3" s="33" t="s">
        <v>9</v>
      </c>
      <c r="B3" s="33" t="s">
        <v>10</v>
      </c>
      <c r="C3" s="34" t="s">
        <v>11</v>
      </c>
      <c r="D3" s="34" t="s">
        <v>6</v>
      </c>
      <c r="E3" s="33" t="s">
        <v>12</v>
      </c>
      <c r="F3" s="35" t="s">
        <v>13</v>
      </c>
      <c r="G3" s="35" t="s">
        <v>6</v>
      </c>
      <c r="H3" s="33" t="s">
        <v>14</v>
      </c>
    </row>
    <row r="4" customFormat="false" ht="15.75" hidden="false" customHeight="true" outlineLevel="0" collapsed="false">
      <c r="A4" s="48" t="n">
        <v>13</v>
      </c>
      <c r="B4" s="37" t="n">
        <v>1</v>
      </c>
      <c r="C4" s="20" t="str">
        <f aca="false">INDEX(Participants!$H$7:$H$17,Calculs!$B76,1)</f>
        <v/>
      </c>
      <c r="D4" s="38" t="str">
        <f aca="false">IF(INDEX(Participants!$G$7:$G$17,Calculs!L76,1)="","",INDEX(Participants!$G$7:$G$17,Calculs!$L76,1))</f>
        <v/>
      </c>
      <c r="E4" s="36"/>
      <c r="F4" s="20" t="str">
        <f aca="false">INDEX(Participants!$H$7:$H$17,Calculs!$C76,1)</f>
        <v/>
      </c>
      <c r="G4" s="38" t="str">
        <f aca="false">IF(INDEX(Participants!$G$7:$G$17,Calculs!$M76,1)="","",INDEX(Participants!$G$7:$G$17,Calculs!$M76,1))</f>
        <v/>
      </c>
      <c r="H4" s="29"/>
    </row>
    <row r="5" customFormat="false" ht="15.75" hidden="false" customHeight="true" outlineLevel="0" collapsed="false">
      <c r="A5" s="49"/>
      <c r="B5" s="37" t="n">
        <v>2</v>
      </c>
      <c r="C5" s="20" t="str">
        <f aca="false">INDEX(Participants!$H$7:$H$17,Calculs!$B77,1)</f>
        <v/>
      </c>
      <c r="D5" s="38" t="str">
        <f aca="false">IF(INDEX(Participants!$G$7:$G$17,Calculs!L77,1)="","",INDEX(Participants!$G$7:$G$17,Calculs!$L77,1))</f>
        <v/>
      </c>
      <c r="E5" s="39"/>
      <c r="F5" s="20" t="str">
        <f aca="false">INDEX(Participants!$H$7:$H$17,Calculs!$C77,1)</f>
        <v/>
      </c>
      <c r="G5" s="38" t="str">
        <f aca="false">IF(INDEX(Participants!$G$7:$G$17,Calculs!$M77,1)="","",INDEX(Participants!$G$7:$G$17,Calculs!$M77,1))</f>
        <v/>
      </c>
      <c r="H5" s="29"/>
    </row>
    <row r="6" customFormat="false" ht="15.75" hidden="false" customHeight="true" outlineLevel="0" collapsed="false">
      <c r="A6" s="50"/>
      <c r="B6" s="37" t="n">
        <v>3</v>
      </c>
      <c r="C6" s="20" t="str">
        <f aca="false">INDEX(Participants!$H$7:$H$17,Calculs!$B78,1)</f>
        <v/>
      </c>
      <c r="D6" s="41" t="str">
        <f aca="false">IF(INDEX(Participants!$G$7:$G$17,Calculs!L78,1)="","",INDEX(Participants!$G$7:$G$17,Calculs!$L78,1))</f>
        <v/>
      </c>
      <c r="E6" s="40"/>
      <c r="F6" s="20" t="str">
        <f aca="false">INDEX(Participants!$H$7:$H$17,Calculs!$C78,1)</f>
        <v/>
      </c>
      <c r="G6" s="38" t="str">
        <f aca="false">IF(INDEX(Participants!$G$7:$G$17,Calculs!$M78,1)="","",INDEX(Participants!$G$7:$G$17,Calculs!$M78,1))</f>
        <v/>
      </c>
      <c r="H6" s="29"/>
    </row>
    <row r="7" customFormat="false" ht="15.75" hidden="false" customHeight="true" outlineLevel="0" collapsed="false">
      <c r="A7" s="33" t="s">
        <v>9</v>
      </c>
      <c r="B7" s="33" t="s">
        <v>10</v>
      </c>
      <c r="C7" s="34" t="s">
        <v>11</v>
      </c>
      <c r="D7" s="34" t="s">
        <v>6</v>
      </c>
      <c r="E7" s="33" t="s">
        <v>12</v>
      </c>
      <c r="F7" s="35" t="s">
        <v>13</v>
      </c>
      <c r="G7" s="35" t="s">
        <v>6</v>
      </c>
      <c r="H7" s="33" t="s">
        <v>14</v>
      </c>
    </row>
    <row r="8" customFormat="false" ht="15.75" hidden="false" customHeight="true" outlineLevel="0" collapsed="false">
      <c r="A8" s="48" t="n">
        <v>14</v>
      </c>
      <c r="B8" s="37" t="n">
        <v>1</v>
      </c>
      <c r="C8" s="20" t="str">
        <f aca="false">INDEX(Participants!$H$7:$H$17,Calculs!$B80,1)</f>
        <v/>
      </c>
      <c r="D8" s="38" t="str">
        <f aca="false">IF(INDEX(Participants!$G$7:$G$17,Calculs!L80,1)="","",INDEX(Participants!$G$7:$G$17,Calculs!$L80,1))</f>
        <v/>
      </c>
      <c r="E8" s="36"/>
      <c r="F8" s="20" t="str">
        <f aca="false">INDEX(Participants!$H$7:$H$17,Calculs!$C80,1)</f>
        <v/>
      </c>
      <c r="G8" s="38" t="str">
        <f aca="false">IF(INDEX(Participants!$G$7:$G$17,Calculs!$M80,1)="","",INDEX(Participants!$G$7:$G$17,Calculs!$M80,1))</f>
        <v/>
      </c>
      <c r="H8" s="29"/>
    </row>
    <row r="9" customFormat="false" ht="15.75" hidden="false" customHeight="true" outlineLevel="0" collapsed="false">
      <c r="A9" s="49"/>
      <c r="B9" s="37" t="n">
        <v>2</v>
      </c>
      <c r="C9" s="20" t="str">
        <f aca="false">INDEX(Participants!$H$7:$H$17,Calculs!$B81,1)</f>
        <v/>
      </c>
      <c r="D9" s="38" t="str">
        <f aca="false">IF(INDEX(Participants!$G$7:$G$17,Calculs!L81,1)="","",INDEX(Participants!$G$7:$G$17,Calculs!$L81,1))</f>
        <v/>
      </c>
      <c r="E9" s="39"/>
      <c r="F9" s="20" t="str">
        <f aca="false">INDEX(Participants!$H$7:$H$17,Calculs!$C81,1)</f>
        <v/>
      </c>
      <c r="G9" s="38" t="str">
        <f aca="false">IF(INDEX(Participants!$G$7:$G$17,Calculs!$M81,1)="","",INDEX(Participants!$G$7:$G$17,Calculs!$M81,1))</f>
        <v/>
      </c>
      <c r="H9" s="29"/>
    </row>
    <row r="10" customFormat="false" ht="15.75" hidden="false" customHeight="true" outlineLevel="0" collapsed="false">
      <c r="A10" s="50"/>
      <c r="B10" s="37" t="n">
        <v>3</v>
      </c>
      <c r="C10" s="20" t="str">
        <f aca="false">INDEX(Participants!$H$7:$H$17,Calculs!$B82,1)</f>
        <v/>
      </c>
      <c r="D10" s="38" t="str">
        <f aca="false">IF(INDEX(Participants!$G$7:$G$17,Calculs!L82,1)="","",INDEX(Participants!$G$7:$G$17,Calculs!$L82,1))</f>
        <v/>
      </c>
      <c r="E10" s="40"/>
      <c r="F10" s="20" t="str">
        <f aca="false">INDEX(Participants!$H$7:$H$17,Calculs!$C82,1)</f>
        <v/>
      </c>
      <c r="G10" s="41" t="str">
        <f aca="false">IF(INDEX(Participants!$G$7:$G$17,Calculs!$M82,1)="","",INDEX(Participants!$G$7:$G$17,Calculs!$M82,1))</f>
        <v/>
      </c>
      <c r="H10" s="29"/>
    </row>
    <row r="11" customFormat="false" ht="15.75" hidden="false" customHeight="true" outlineLevel="0" collapsed="false">
      <c r="A11" s="33" t="s">
        <v>9</v>
      </c>
      <c r="B11" s="33" t="s">
        <v>10</v>
      </c>
      <c r="C11" s="34" t="s">
        <v>11</v>
      </c>
      <c r="D11" s="34" t="s">
        <v>6</v>
      </c>
      <c r="E11" s="33" t="s">
        <v>12</v>
      </c>
      <c r="F11" s="35" t="s">
        <v>13</v>
      </c>
      <c r="G11" s="35" t="s">
        <v>6</v>
      </c>
      <c r="H11" s="33" t="s">
        <v>14</v>
      </c>
    </row>
    <row r="12" customFormat="false" ht="15.75" hidden="false" customHeight="true" outlineLevel="0" collapsed="false">
      <c r="A12" s="48" t="n">
        <v>15</v>
      </c>
      <c r="B12" s="37" t="n">
        <v>1</v>
      </c>
      <c r="C12" s="20" t="str">
        <f aca="false">INDEX(Participants!$H$7:$H$17,Calculs!$B84,1)</f>
        <v/>
      </c>
      <c r="D12" s="38" t="str">
        <f aca="false">IF(INDEX(Participants!$G$7:$G$17,Calculs!L84,1)="","",INDEX(Participants!$G$7:$G$17,Calculs!$L84,1))</f>
        <v/>
      </c>
      <c r="E12" s="36"/>
      <c r="F12" s="20" t="str">
        <f aca="false">INDEX(Participants!$H$7:$H$17,Calculs!$C84,1)</f>
        <v/>
      </c>
      <c r="G12" s="38" t="str">
        <f aca="false">IF(INDEX(Participants!$G$7:$G$17,Calculs!$M84,1)="","",INDEX(Participants!$G$7:$G$17,Calculs!$M84,1))</f>
        <v/>
      </c>
      <c r="H12" s="29"/>
    </row>
    <row r="13" customFormat="false" ht="15.75" hidden="false" customHeight="true" outlineLevel="0" collapsed="false">
      <c r="A13" s="49"/>
      <c r="B13" s="37" t="n">
        <v>2</v>
      </c>
      <c r="C13" s="20" t="str">
        <f aca="false">INDEX(Participants!$H$7:$H$17,Calculs!$B85,1)</f>
        <v/>
      </c>
      <c r="D13" s="41" t="str">
        <f aca="false">IF(INDEX(Participants!$G$7:$G$17,Calculs!L85,1)="","",INDEX(Participants!$G$7:$G$17,Calculs!$L85,1))</f>
        <v/>
      </c>
      <c r="E13" s="39"/>
      <c r="F13" s="20" t="str">
        <f aca="false">INDEX(Participants!$H$7:$H$17,Calculs!$C85,1)</f>
        <v/>
      </c>
      <c r="G13" s="41" t="str">
        <f aca="false">IF(INDEX(Participants!$G$7:$G$17,Calculs!$M85,1)="","",INDEX(Participants!$G$7:$G$17,Calculs!$M85,1))</f>
        <v/>
      </c>
      <c r="H13" s="29"/>
    </row>
    <row r="14" customFormat="false" ht="15.75" hidden="false" customHeight="true" outlineLevel="0" collapsed="false">
      <c r="A14" s="50"/>
      <c r="B14" s="37" t="n">
        <v>3</v>
      </c>
      <c r="C14" s="20" t="str">
        <f aca="false">INDEX(Participants!$H$7:$H$17,Calculs!$B86,1)</f>
        <v/>
      </c>
      <c r="D14" s="41" t="str">
        <f aca="false">IF(INDEX(Participants!$G$7:$G$17,Calculs!L86,1)="","",INDEX(Participants!$G$7:$G$17,Calculs!$L86,1))</f>
        <v/>
      </c>
      <c r="E14" s="40"/>
      <c r="F14" s="20" t="str">
        <f aca="false">INDEX(Participants!$H$7:$H$17,Calculs!$C86,1)</f>
        <v/>
      </c>
      <c r="G14" s="41" t="str">
        <f aca="false">IF(INDEX(Participants!$G$7:$G$17,Calculs!$M86,1)="","",INDEX(Participants!$G$7:$G$17,Calculs!$M86,1))</f>
        <v/>
      </c>
      <c r="H14" s="29"/>
    </row>
    <row r="15" customFormat="false" ht="15.75" hidden="false" customHeight="true" outlineLevel="0" collapsed="false">
      <c r="A15" s="33" t="s">
        <v>9</v>
      </c>
      <c r="B15" s="33" t="s">
        <v>10</v>
      </c>
      <c r="C15" s="34" t="s">
        <v>11</v>
      </c>
      <c r="D15" s="34" t="s">
        <v>6</v>
      </c>
      <c r="E15" s="33" t="s">
        <v>12</v>
      </c>
      <c r="F15" s="35" t="s">
        <v>13</v>
      </c>
      <c r="G15" s="35" t="s">
        <v>6</v>
      </c>
      <c r="H15" s="33" t="s">
        <v>14</v>
      </c>
    </row>
    <row r="16" customFormat="false" ht="15.75" hidden="false" customHeight="true" outlineLevel="0" collapsed="false">
      <c r="A16" s="48" t="n">
        <v>16</v>
      </c>
      <c r="B16" s="37" t="n">
        <v>1</v>
      </c>
      <c r="C16" s="20" t="str">
        <f aca="false">INDEX(Participants!$H$7:$H$17,Calculs!$B88,1)</f>
        <v/>
      </c>
      <c r="D16" s="38" t="str">
        <f aca="false">IF(INDEX(Participants!$G$7:$G$17,Calculs!L88,1)="","",INDEX(Participants!$G$7:$G$17,Calculs!$L88,1))</f>
        <v/>
      </c>
      <c r="E16" s="36"/>
      <c r="F16" s="20" t="str">
        <f aca="false">INDEX(Participants!$H$7:$H$17,Calculs!$C88,1)</f>
        <v/>
      </c>
      <c r="G16" s="38" t="str">
        <f aca="false">IF(INDEX(Participants!$G$7:$G$17,Calculs!$M88,1)="","",INDEX(Participants!$G$7:$G$17,Calculs!$M88,1))</f>
        <v/>
      </c>
      <c r="H16" s="29"/>
    </row>
    <row r="17" customFormat="false" ht="15.75" hidden="false" customHeight="true" outlineLevel="0" collapsed="false">
      <c r="A17" s="49"/>
      <c r="B17" s="37" t="n">
        <v>2</v>
      </c>
      <c r="C17" s="20" t="str">
        <f aca="false">INDEX(Participants!$H$7:$H$17,Calculs!$B89,1)</f>
        <v/>
      </c>
      <c r="D17" s="38" t="str">
        <f aca="false">IF(INDEX(Participants!$G$7:$G$17,Calculs!L89,1)="","",INDEX(Participants!$G$7:$G$17,Calculs!$L89,1))</f>
        <v/>
      </c>
      <c r="E17" s="39"/>
      <c r="F17" s="20" t="str">
        <f aca="false">INDEX(Participants!$H$7:$H$17,Calculs!$C89,1)</f>
        <v/>
      </c>
      <c r="G17" s="38" t="str">
        <f aca="false">IF(INDEX(Participants!$G$7:$G$17,Calculs!$M89,1)="","",INDEX(Participants!$G$7:$G$17,Calculs!$M89,1))</f>
        <v/>
      </c>
      <c r="H17" s="29"/>
    </row>
    <row r="18" customFormat="false" ht="15.75" hidden="false" customHeight="true" outlineLevel="0" collapsed="false">
      <c r="A18" s="50"/>
      <c r="B18" s="37" t="n">
        <v>3</v>
      </c>
      <c r="C18" s="20" t="str">
        <f aca="false">INDEX(Participants!$H$7:$H$17,Calculs!$B90,1)</f>
        <v/>
      </c>
      <c r="D18" s="38" t="str">
        <f aca="false">IF(INDEX(Participants!$G$7:$G$17,Calculs!L90,1)="","",INDEX(Participants!$G$7:$G$17,Calculs!$L90,1))</f>
        <v/>
      </c>
      <c r="E18" s="40"/>
      <c r="F18" s="20" t="str">
        <f aca="false">INDEX(Participants!$H$7:$H$17,Calculs!$C90,1)</f>
        <v/>
      </c>
      <c r="G18" s="41" t="str">
        <f aca="false">IF(INDEX(Participants!$G$7:$G$17,Calculs!$M90,1)="","",INDEX(Participants!$G$7:$G$17,Calculs!$M90,1))</f>
        <v/>
      </c>
      <c r="H18" s="29"/>
    </row>
    <row r="19" customFormat="false" ht="15.75" hidden="false" customHeight="true" outlineLevel="0" collapsed="false">
      <c r="A19" s="33" t="s">
        <v>9</v>
      </c>
      <c r="B19" s="33" t="s">
        <v>10</v>
      </c>
      <c r="C19" s="34" t="s">
        <v>11</v>
      </c>
      <c r="D19" s="34" t="s">
        <v>6</v>
      </c>
      <c r="E19" s="33" t="s">
        <v>12</v>
      </c>
      <c r="F19" s="35" t="s">
        <v>13</v>
      </c>
      <c r="G19" s="35" t="s">
        <v>6</v>
      </c>
      <c r="H19" s="33" t="s">
        <v>14</v>
      </c>
    </row>
    <row r="20" customFormat="false" ht="15.75" hidden="false" customHeight="true" outlineLevel="0" collapsed="false">
      <c r="A20" s="48" t="n">
        <v>17</v>
      </c>
      <c r="B20" s="37" t="n">
        <v>1</v>
      </c>
      <c r="C20" s="20" t="str">
        <f aca="false">INDEX(Participants!$H$7:$H$17,Calculs!$B92,1)</f>
        <v/>
      </c>
      <c r="D20" s="38" t="str">
        <f aca="false">IF(INDEX(Participants!$G$7:$G$17,Calculs!L92,1)="","",INDEX(Participants!$G$7:$G$17,Calculs!$L92,1))</f>
        <v/>
      </c>
      <c r="E20" s="36"/>
      <c r="F20" s="20" t="str">
        <f aca="false">INDEX(Participants!$H$7:$H$17,Calculs!$C92,1)</f>
        <v/>
      </c>
      <c r="G20" s="38" t="str">
        <f aca="false">IF(INDEX(Participants!$G$7:$G$17,Calculs!$M92,1)="","",INDEX(Participants!$G$7:$G$17,Calculs!$M92,1))</f>
        <v/>
      </c>
      <c r="H20" s="29"/>
    </row>
    <row r="21" customFormat="false" ht="15.75" hidden="false" customHeight="true" outlineLevel="0" collapsed="false">
      <c r="A21" s="49"/>
      <c r="B21" s="37" t="n">
        <v>2</v>
      </c>
      <c r="C21" s="20" t="str">
        <f aca="false">INDEX(Participants!$H$7:$H$17,Calculs!$B93,1)</f>
        <v/>
      </c>
      <c r="D21" s="38" t="str">
        <f aca="false">IF(INDEX(Participants!$G$7:$G$17,Calculs!L93,1)="","",INDEX(Participants!$G$7:$G$17,Calculs!$L93,1))</f>
        <v/>
      </c>
      <c r="E21" s="39"/>
      <c r="F21" s="20" t="str">
        <f aca="false">INDEX(Participants!$H$7:$H$17,Calculs!$C93,1)</f>
        <v/>
      </c>
      <c r="G21" s="38" t="str">
        <f aca="false">IF(INDEX(Participants!$G$7:$G$17,Calculs!$M93,1)="","",INDEX(Participants!$G$7:$G$17,Calculs!$M93,1))</f>
        <v/>
      </c>
      <c r="H21" s="29"/>
    </row>
    <row r="22" customFormat="false" ht="15.75" hidden="false" customHeight="true" outlineLevel="0" collapsed="false">
      <c r="A22" s="50"/>
      <c r="B22" s="37" t="n">
        <v>3</v>
      </c>
      <c r="C22" s="20" t="str">
        <f aca="false">INDEX(Participants!$H$7:$H$17,Calculs!$B94,1)</f>
        <v/>
      </c>
      <c r="D22" s="38" t="str">
        <f aca="false">IF(INDEX(Participants!$G$7:$G$17,Calculs!L94,1)="","",INDEX(Participants!$G$7:$G$17,Calculs!$L94,1))</f>
        <v/>
      </c>
      <c r="E22" s="40"/>
      <c r="F22" s="20" t="str">
        <f aca="false">INDEX(Participants!$H$7:$H$17,Calculs!$C94,1)</f>
        <v/>
      </c>
      <c r="G22" s="41" t="str">
        <f aca="false">IF(INDEX(Participants!$G$7:$G$17,Calculs!$M94,1)="","",INDEX(Participants!$G$7:$G$17,Calculs!$M94,1))</f>
        <v/>
      </c>
      <c r="H22" s="29"/>
    </row>
    <row r="23" customFormat="false" ht="15.75" hidden="false" customHeight="true" outlineLevel="0" collapsed="false">
      <c r="A23" s="33" t="s">
        <v>9</v>
      </c>
      <c r="B23" s="33" t="s">
        <v>10</v>
      </c>
      <c r="C23" s="34" t="s">
        <v>11</v>
      </c>
      <c r="D23" s="34" t="s">
        <v>6</v>
      </c>
      <c r="E23" s="33" t="s">
        <v>12</v>
      </c>
      <c r="F23" s="35" t="s">
        <v>13</v>
      </c>
      <c r="G23" s="35" t="s">
        <v>6</v>
      </c>
      <c r="H23" s="33" t="s">
        <v>14</v>
      </c>
    </row>
    <row r="24" customFormat="false" ht="15.75" hidden="false" customHeight="true" outlineLevel="0" collapsed="false">
      <c r="A24" s="48" t="n">
        <v>18</v>
      </c>
      <c r="B24" s="37" t="n">
        <v>1</v>
      </c>
      <c r="C24" s="20" t="str">
        <f aca="false">INDEX(Participants!$H$7:$H$17,Calculs!$B96,1)</f>
        <v/>
      </c>
      <c r="D24" s="38" t="str">
        <f aca="false">IF(INDEX(Participants!$G$7:$G$17,Calculs!L96,1)="","",INDEX(Participants!$G$7:$G$17,Calculs!$L96,1))</f>
        <v/>
      </c>
      <c r="E24" s="36"/>
      <c r="F24" s="20" t="str">
        <f aca="false">INDEX(Participants!$H$7:$H$17,Calculs!$C96,1)</f>
        <v/>
      </c>
      <c r="G24" s="38" t="str">
        <f aca="false">IF(INDEX(Participants!$G$7:$G$17,Calculs!$M96,1)="","",INDEX(Participants!$G$7:$G$17,Calculs!$M96,1))</f>
        <v/>
      </c>
      <c r="H24" s="29"/>
    </row>
    <row r="25" customFormat="false" ht="15.75" hidden="false" customHeight="true" outlineLevel="0" collapsed="false">
      <c r="A25" s="49"/>
      <c r="B25" s="37" t="n">
        <v>2</v>
      </c>
      <c r="C25" s="20" t="str">
        <f aca="false">INDEX(Participants!$H$7:$H$17,Calculs!$B97,1)</f>
        <v/>
      </c>
      <c r="D25" s="38" t="str">
        <f aca="false">IF(INDEX(Participants!$G$7:$G$17,Calculs!L97,1)="","",INDEX(Participants!$G$7:$G$17,Calculs!$L97,1))</f>
        <v/>
      </c>
      <c r="E25" s="39"/>
      <c r="F25" s="20" t="str">
        <f aca="false">INDEX(Participants!$H$7:$H$17,Calculs!$C97,1)</f>
        <v/>
      </c>
      <c r="G25" s="38" t="str">
        <f aca="false">IF(INDEX(Participants!$G$7:$G$17,Calculs!$M97,1)="","",INDEX(Participants!$G$7:$G$17,Calculs!$M97,1))</f>
        <v/>
      </c>
      <c r="H25" s="29"/>
    </row>
    <row r="26" customFormat="false" ht="15.75" hidden="false" customHeight="true" outlineLevel="0" collapsed="false">
      <c r="A26" s="50"/>
      <c r="B26" s="37" t="n">
        <v>3</v>
      </c>
      <c r="C26" s="20" t="str">
        <f aca="false">INDEX(Participants!$H$7:$H$17,Calculs!$B98,1)</f>
        <v/>
      </c>
      <c r="D26" s="38" t="str">
        <f aca="false">IF(INDEX(Participants!$G$7:$G$17,Calculs!L98,1)="","",INDEX(Participants!$G$7:$G$17,Calculs!$L98,1))</f>
        <v/>
      </c>
      <c r="E26" s="40"/>
      <c r="F26" s="20" t="str">
        <f aca="false">INDEX(Participants!$H$7:$H$17,Calculs!$C98,1)</f>
        <v/>
      </c>
      <c r="G26" s="38" t="str">
        <f aca="false">IF(INDEX(Participants!$G$7:$G$17,Calculs!$M98,1)="","",INDEX(Participants!$G$7:$G$17,Calculs!$M98,1))</f>
        <v/>
      </c>
      <c r="H26" s="29"/>
    </row>
    <row r="27" customFormat="false" ht="15.95" hidden="false" customHeight="true" outlineLevel="0" collapsed="false">
      <c r="A27" s="33" t="s">
        <v>9</v>
      </c>
      <c r="B27" s="33" t="s">
        <v>10</v>
      </c>
      <c r="C27" s="34" t="s">
        <v>11</v>
      </c>
      <c r="D27" s="34" t="s">
        <v>6</v>
      </c>
      <c r="E27" s="33" t="s">
        <v>12</v>
      </c>
      <c r="F27" s="35" t="s">
        <v>13</v>
      </c>
      <c r="G27" s="35" t="s">
        <v>6</v>
      </c>
      <c r="H27" s="33" t="s">
        <v>14</v>
      </c>
    </row>
    <row r="28" customFormat="false" ht="15.95" hidden="false" customHeight="true" outlineLevel="0" collapsed="false">
      <c r="A28" s="48" t="n">
        <v>19</v>
      </c>
      <c r="B28" s="37" t="n">
        <v>1</v>
      </c>
      <c r="C28" s="20" t="str">
        <f aca="false">INDEX(Participants!$H$7:$H$17,Calculs!$B100,1)</f>
        <v/>
      </c>
      <c r="D28" s="38" t="str">
        <f aca="false">IF(INDEX(Participants!$G$7:$G$17,Calculs!L100,1)="","",INDEX(Participants!$G$7:$G$17,Calculs!$L100,1))</f>
        <v/>
      </c>
      <c r="E28" s="36"/>
      <c r="F28" s="20" t="str">
        <f aca="false">INDEX(Participants!$H$7:$H$17,Calculs!$C100,1)</f>
        <v/>
      </c>
      <c r="G28" s="38" t="str">
        <f aca="false">IF(INDEX(Participants!$G$7:$G$17,Calculs!$M100,1)="","",INDEX(Participants!$G$7:$G$17,Calculs!$M100,1))</f>
        <v/>
      </c>
      <c r="H28" s="29"/>
    </row>
    <row r="29" customFormat="false" ht="12.8" hidden="false" customHeight="false" outlineLevel="0" collapsed="false">
      <c r="A29" s="42"/>
      <c r="E29" s="42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A2:H2"/>
  </mergeCells>
  <dataValidations count="1">
    <dataValidation allowBlank="true" operator="equal" showDropDown="false" showErrorMessage="true" showInputMessage="false" sqref="H4:H6 H8:H10 H12:H14 H16:H18 H20:H22 H24:H26 H28" type="list">
      <formula1>"B,J"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48576"/>
  <sheetViews>
    <sheetView showFormulas="false" showGridLines="false" showRowColHeaders="true" showZeros="true" rightToLeft="false" tabSelected="false" showOutlineSymbols="true" defaultGridColor="true" view="normal" topLeftCell="A2" colorId="64" zoomScale="75" zoomScaleNormal="75" zoomScalePageLayoutView="100" workbookViewId="0">
      <selection pane="topLeft" activeCell="N3" activeCellId="0" sqref="N3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21.13"/>
    <col collapsed="false" customWidth="true" hidden="false" outlineLevel="0" max="13" min="3" style="1" width="2.59"/>
    <col collapsed="false" customWidth="true" hidden="false" outlineLevel="0" max="14" min="14" style="1" width="3.24"/>
    <col collapsed="false" customWidth="true" hidden="false" outlineLevel="0" max="15" min="15" style="1" width="5.9"/>
    <col collapsed="false" customWidth="true" hidden="false" outlineLevel="0" max="16" min="16" style="1" width="5.21"/>
    <col collapsed="false" customWidth="true" hidden="false" outlineLevel="0" max="17" min="17" style="1" width="5.9"/>
    <col collapsed="false" customWidth="true" hidden="true" outlineLevel="0" max="21" min="18" style="1" width="12.29"/>
    <col collapsed="false" customWidth="true" hidden="false" outlineLevel="0" max="22" min="22" style="1" width="12.98"/>
    <col collapsed="false" customWidth="true" hidden="false" outlineLevel="0" max="23" min="23" style="1" width="1.97"/>
    <col collapsed="false" customWidth="true" hidden="false" outlineLevel="0" max="24" min="24" style="1" width="2.75"/>
    <col collapsed="false" customWidth="true" hidden="false" outlineLevel="0" max="1023" min="25" style="1" width="12.29"/>
    <col collapsed="false" customWidth="true" hidden="false" outlineLevel="0" max="1025" min="1024" style="0" width="8.36"/>
  </cols>
  <sheetData>
    <row r="1" customFormat="false" ht="90" hidden="false" customHeight="true" outlineLevel="0" collapsed="false"/>
    <row r="2" customFormat="false" ht="161.1" hidden="false" customHeight="true" outlineLevel="0" collapsed="false">
      <c r="A2" s="51"/>
      <c r="B2" s="51"/>
      <c r="C2" s="52" t="str">
        <f aca="true">INDIRECT(ADDRESS(COLUMN(),2,4))</f>
        <v/>
      </c>
      <c r="D2" s="53" t="str">
        <f aca="true">INDIRECT(ADDRESS(COLUMN(),2,4))</f>
        <v/>
      </c>
      <c r="E2" s="53" t="str">
        <f aca="true">INDIRECT(ADDRESS(COLUMN(),2,4))</f>
        <v/>
      </c>
      <c r="F2" s="53" t="str">
        <f aca="true">INDIRECT(ADDRESS(COLUMN(),2,4))</f>
        <v/>
      </c>
      <c r="G2" s="53" t="str">
        <f aca="true">INDIRECT(ADDRESS(COLUMN(),2,4))</f>
        <v/>
      </c>
      <c r="H2" s="53" t="str">
        <f aca="true">INDIRECT(ADDRESS(COLUMN(),2,4))</f>
        <v/>
      </c>
      <c r="I2" s="53" t="str">
        <f aca="true">INDIRECT(ADDRESS(COLUMN(),2,4))</f>
        <v/>
      </c>
      <c r="J2" s="53" t="str">
        <f aca="true">INDIRECT(ADDRESS(COLUMN(),2,4))</f>
        <v/>
      </c>
      <c r="K2" s="53" t="str">
        <f aca="true">INDIRECT(ADDRESS(COLUMN(),2,4))</f>
        <v/>
      </c>
      <c r="L2" s="53" t="str">
        <f aca="true">INDIRECT(ADDRESS(COLUMN(),2,4))</f>
        <v/>
      </c>
      <c r="M2" s="53" t="str">
        <f aca="true">INDIRECT(ADDRESS(COLUMN(),2,4))</f>
        <v/>
      </c>
      <c r="N2" s="54" t="s">
        <v>17</v>
      </c>
      <c r="O2" s="55" t="s">
        <v>18</v>
      </c>
      <c r="P2" s="56" t="s">
        <v>19</v>
      </c>
      <c r="Q2" s="57" t="s">
        <v>20</v>
      </c>
      <c r="R2" s="58"/>
      <c r="S2" s="59"/>
      <c r="T2" s="59"/>
      <c r="U2" s="59" t="s">
        <v>21</v>
      </c>
      <c r="V2" s="60"/>
    </row>
    <row r="3" customFormat="false" ht="17.25" hidden="false" customHeight="true" outlineLevel="0" collapsed="false">
      <c r="A3" s="61"/>
      <c r="B3" s="62" t="str">
        <f aca="false">Participants!$H7</f>
        <v/>
      </c>
      <c r="C3" s="63"/>
      <c r="D3" s="64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E3" s="64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F3" s="64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G3" s="64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H3" s="64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I3" s="64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J3" s="64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K3" s="64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L3" s="64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M3" s="64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N3" s="65"/>
      <c r="O3" s="66" t="str">
        <f aca="false">IF(AND($C3="",$D3="",$E3="",$F3="",$G3="",$H3="",$I3="",$J3="",$K3="",$L3="",$M3=""),"",SUM($C3:$N3))</f>
        <v/>
      </c>
      <c r="P3" s="67" t="str">
        <f aca="false">IF($O3="","",ROUND(100*SUM($C3:$N3)/COUNT($C3:$M3),1))</f>
        <v/>
      </c>
      <c r="Q3" s="68" t="str">
        <f aca="false">IF($S$15=0,"",IF($O3="","",INDEX($T$3:$T$13,MATCH($P3,$S$3:$S$13,0),1)))</f>
        <v/>
      </c>
      <c r="R3" s="69" t="n">
        <f aca="false">COUNTIF(Calculs!$N$28:$N$101,CONCATENATE("=",Calculs!$A3))</f>
        <v>0</v>
      </c>
      <c r="S3" s="70" t="e">
        <f aca="false">LARGE($P$3:$P$13,$T3)</f>
        <v>#VALUE!</v>
      </c>
      <c r="T3" s="70" t="n">
        <v>1</v>
      </c>
      <c r="U3" s="71" t="str">
        <f aca="false">IF(Calculs!$N$105=Calculs!$O$106,INDEX($B$3:$B$13,MATCH($T3,$Q$3:$Q$13,0),1),"")</f>
        <v/>
      </c>
      <c r="V3" s="60"/>
    </row>
    <row r="4" customFormat="false" ht="16.5" hidden="false" customHeight="true" outlineLevel="0" collapsed="false">
      <c r="A4" s="61"/>
      <c r="B4" s="72" t="str">
        <f aca="false">Participants!$H8</f>
        <v/>
      </c>
      <c r="C4" s="73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D4" s="74"/>
      <c r="E4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F4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G4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H4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I4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J4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K4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L4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M4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N4" s="76"/>
      <c r="O4" s="77" t="str">
        <f aca="false">IF(AND($C4="",$D4="",$E4="",$F4="",$G4="",$H4="",$I4="",$J4="",$K4="",$L4="",$M4=""),"",SUM($C4:$N4))</f>
        <v/>
      </c>
      <c r="P4" s="78" t="str">
        <f aca="false">IF($O4="","",ROUND(100*SUM($C4:$N4)/COUNT($C4:$M4),1))</f>
        <v/>
      </c>
      <c r="Q4" s="79" t="str">
        <f aca="false">IF($S$15=0,"",IF($O4="","",INDEX($T$3:$T$13,MATCH($P4,$S$3:$S$13,0),1)))</f>
        <v/>
      </c>
      <c r="R4" s="69" t="n">
        <f aca="false">COUNTIF(Calculs!$N$28:$N$101,CONCATENATE("=",Calculs!$A4))</f>
        <v>0</v>
      </c>
      <c r="S4" s="70" t="e">
        <f aca="false">LARGE($P$3:$P$13,$T4)</f>
        <v>#VALUE!</v>
      </c>
      <c r="T4" s="70" t="n">
        <v>2</v>
      </c>
      <c r="U4" s="71" t="str">
        <f aca="false">IF(Calculs!$N$105=Calculs!$O$106,INDEX($B$3:$B$13,MATCH($T4,$Q$3:$Q$13,0),1),"")</f>
        <v/>
      </c>
      <c r="V4" s="60"/>
    </row>
    <row r="5" customFormat="false" ht="16.5" hidden="false" customHeight="true" outlineLevel="0" collapsed="false">
      <c r="A5" s="61"/>
      <c r="B5" s="72" t="str">
        <f aca="false">Participants!$H9</f>
        <v/>
      </c>
      <c r="C5" s="73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D5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E5" s="74"/>
      <c r="F5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G5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H5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I5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J5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K5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L5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M5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N5" s="76"/>
      <c r="O5" s="77" t="str">
        <f aca="false">IF(AND($C5="",$D5="",$E5="",$F5="",$G5="",$H5="",$I5="",$J5="",$K5="",$L5="",$M5=""),"",SUM($C5:$N5))</f>
        <v/>
      </c>
      <c r="P5" s="78" t="str">
        <f aca="false">IF($O5="","",ROUND(100*SUM($C5:$N5)/COUNT($C5:$M5),1))</f>
        <v/>
      </c>
      <c r="Q5" s="79" t="str">
        <f aca="false">IF($S$15=0,"",IF($O5="","",INDEX($T$3:$T$13,MATCH($P5,$S$3:$S$13,0),1)))</f>
        <v/>
      </c>
      <c r="R5" s="69" t="n">
        <f aca="false">COUNTIF(Calculs!$N$28:$N$101,CONCATENATE("=",Calculs!$A5))</f>
        <v>0</v>
      </c>
      <c r="S5" s="70" t="e">
        <f aca="false">LARGE($P$3:$P$13,$T5)</f>
        <v>#VALUE!</v>
      </c>
      <c r="T5" s="70" t="n">
        <v>3</v>
      </c>
      <c r="U5" s="71" t="str">
        <f aca="false">IF(Calculs!$N$105=Calculs!$O$106,INDEX($B$3:$B$13,MATCH($T5,$Q$3:$Q$13,0),1),"")</f>
        <v/>
      </c>
      <c r="V5" s="60"/>
    </row>
    <row r="6" customFormat="false" ht="16.5" hidden="false" customHeight="true" outlineLevel="0" collapsed="false">
      <c r="A6" s="61"/>
      <c r="B6" s="72" t="str">
        <f aca="false">Participants!$H10</f>
        <v/>
      </c>
      <c r="C6" s="73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D6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E6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F6" s="74"/>
      <c r="G6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H6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I6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J6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K6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L6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M6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N6" s="76"/>
      <c r="O6" s="77" t="str">
        <f aca="false">IF(AND($C6="",$D6="",$E6="",$F6="",$G6="",$H6="",$I6="",$J6="",$K6="",$L6="",$M6=""),"",SUM($C6:$N6))</f>
        <v/>
      </c>
      <c r="P6" s="78" t="str">
        <f aca="false">IF($O6="","",ROUND(100*SUM($C6:$N6)/COUNT($C6:$M6),1))</f>
        <v/>
      </c>
      <c r="Q6" s="79" t="str">
        <f aca="false">IF($S$15=0,"",IF($O6="","",INDEX($T$3:$T$13,MATCH($P6,$S$3:$S$13,0),1)))</f>
        <v/>
      </c>
      <c r="R6" s="69" t="n">
        <f aca="false">COUNTIF(Calculs!$N$28:$N$101,CONCATENATE("=",Calculs!$A6))</f>
        <v>0</v>
      </c>
      <c r="S6" s="70" t="e">
        <f aca="false">LARGE($P$3:$P$13,$T6)</f>
        <v>#VALUE!</v>
      </c>
      <c r="T6" s="70" t="n">
        <v>4</v>
      </c>
      <c r="U6" s="71" t="str">
        <f aca="false">IF(Calculs!$N$105=Calculs!$O$106,INDEX($B$3:$B$13,MATCH($T6,$Q$3:$Q$13,0),1),"")</f>
        <v/>
      </c>
      <c r="V6" s="60"/>
    </row>
    <row r="7" customFormat="false" ht="16.5" hidden="false" customHeight="true" outlineLevel="0" collapsed="false">
      <c r="A7" s="61"/>
      <c r="B7" s="72" t="str">
        <f aca="false">Participants!$H11</f>
        <v/>
      </c>
      <c r="C7" s="73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D7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E7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F7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G7" s="74"/>
      <c r="H7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I7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J7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K7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L7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M7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N7" s="76"/>
      <c r="O7" s="77" t="str">
        <f aca="false">IF(AND($C7="",$D7="",$E7="",$F7="",$G7="",$H7="",$I7="",$J7="",$K7="",$L7="",$M7=""),"",SUM($C7:$N7))</f>
        <v/>
      </c>
      <c r="P7" s="78" t="str">
        <f aca="false">IF($O7="","",ROUND(100*SUM($C7:$N7)/COUNT($C7:$M7),1))</f>
        <v/>
      </c>
      <c r="Q7" s="79" t="str">
        <f aca="false">IF($S$15=0,"",IF($O7="","",INDEX($T$3:$T$13,MATCH($P7,$S$3:$S$13,0),1)))</f>
        <v/>
      </c>
      <c r="R7" s="69" t="n">
        <f aca="false">COUNTIF(Calculs!$N$28:$N$101,CONCATENATE("=",Calculs!$A7))</f>
        <v>0</v>
      </c>
      <c r="S7" s="70" t="e">
        <f aca="false">LARGE($P$3:$P$13,$T7)</f>
        <v>#VALUE!</v>
      </c>
      <c r="T7" s="70" t="n">
        <v>5</v>
      </c>
      <c r="U7" s="71" t="str">
        <f aca="false">IF(Calculs!$N$105=Calculs!$O$106,INDEX($B$3:$B$13,MATCH($T7,$Q$3:$Q$13,0),1),"")</f>
        <v/>
      </c>
      <c r="V7" s="60"/>
    </row>
    <row r="8" customFormat="false" ht="16.5" hidden="false" customHeight="true" outlineLevel="0" collapsed="false">
      <c r="A8" s="61"/>
      <c r="B8" s="72" t="str">
        <f aca="false">Participants!$H12</f>
        <v/>
      </c>
      <c r="C8" s="73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D8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E8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F8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G8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H8" s="74"/>
      <c r="I8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J8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K8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L8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M8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N8" s="76"/>
      <c r="O8" s="77" t="str">
        <f aca="false">IF(AND($C8="",$D8="",$E8="",$F8="",$G8="",$H8="",$I8="",$J8="",$K8="",$L8="",$M8=""),"",SUM($C8:$N8))</f>
        <v/>
      </c>
      <c r="P8" s="78" t="str">
        <f aca="false">IF($O8="","",ROUND(100*SUM($C8:$N8)/COUNT($C8:$M8),1))</f>
        <v/>
      </c>
      <c r="Q8" s="79" t="str">
        <f aca="false">IF($S$15=0,"",IF($O8="","",INDEX($T$3:$T$13,MATCH($P8,$S$3:$S$13,0),1)))</f>
        <v/>
      </c>
      <c r="R8" s="69" t="n">
        <f aca="false">COUNTIF(Calculs!$N$28:$N$101,CONCATENATE("=",Calculs!$A8))</f>
        <v>0</v>
      </c>
      <c r="S8" s="70" t="e">
        <f aca="false">LARGE($P$3:$P$13,$T8)</f>
        <v>#VALUE!</v>
      </c>
      <c r="T8" s="70" t="n">
        <v>6</v>
      </c>
      <c r="U8" s="71" t="str">
        <f aca="false">IF(Calculs!$N$105=Calculs!$O$106,INDEX($B$3:$B$13,MATCH($T8,$Q$3:$Q$13,0),1),"")</f>
        <v/>
      </c>
      <c r="V8" s="60"/>
    </row>
    <row r="9" customFormat="false" ht="16.5" hidden="false" customHeight="true" outlineLevel="0" collapsed="false">
      <c r="A9" s="61"/>
      <c r="B9" s="72" t="str">
        <f aca="false">Participants!$H13</f>
        <v/>
      </c>
      <c r="C9" s="73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D9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E9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F9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G9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H9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I9" s="74"/>
      <c r="J9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K9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L9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M9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N9" s="76"/>
      <c r="O9" s="77" t="str">
        <f aca="false">IF(AND($C9="",$D9="",$E9="",$F9="",$G9="",$H9="",$I9="",$J9="",$K9="",$L9="",$M9=""),"",SUM($C9:$N9))</f>
        <v/>
      </c>
      <c r="P9" s="78" t="str">
        <f aca="false">IF($O9="","",ROUND(100*SUM($C9:$N9)/COUNT($C9:$M9),1))</f>
        <v/>
      </c>
      <c r="Q9" s="79" t="str">
        <f aca="false">IF($S$15=0,"",IF($O9="","",INDEX($T$3:$T$13,MATCH($P9,$S$3:$S$13,0),1)))</f>
        <v/>
      </c>
      <c r="R9" s="69" t="n">
        <f aca="false">COUNTIF(Calculs!$N$28:$N$101,CONCATENATE("=",Calculs!$A9))</f>
        <v>0</v>
      </c>
      <c r="S9" s="70" t="e">
        <f aca="false">LARGE($P$3:$P$13,$T9)</f>
        <v>#VALUE!</v>
      </c>
      <c r="T9" s="70" t="n">
        <v>7</v>
      </c>
      <c r="U9" s="71" t="str">
        <f aca="false">IF(Calculs!$N$105=Calculs!$O$106,INDEX($B$3:$B$13,MATCH($T9,$Q$3:$Q$13,0),1),"")</f>
        <v/>
      </c>
      <c r="V9" s="60"/>
    </row>
    <row r="10" customFormat="false" ht="16.5" hidden="false" customHeight="true" outlineLevel="0" collapsed="false">
      <c r="A10" s="61"/>
      <c r="B10" s="72" t="str">
        <f aca="false">Participants!$H14</f>
        <v/>
      </c>
      <c r="C10" s="73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D10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E10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F10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G10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H10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I10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J10" s="74"/>
      <c r="K10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L10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M10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N10" s="76"/>
      <c r="O10" s="77" t="str">
        <f aca="false">IF(AND($C10="",$D10="",$E10="",$F10="",$G10="",$H10="",$I10="",$J10="",$K10="",$L10="",$M10=""),"",SUM($C10:$N10))</f>
        <v/>
      </c>
      <c r="P10" s="78" t="str">
        <f aca="false">IF($O10="","",ROUND(100*SUM($C10:$N10)/COUNT($C10:$M10),1))</f>
        <v/>
      </c>
      <c r="Q10" s="79" t="str">
        <f aca="false">IF($S$15=0,"",IF($O10="","",INDEX($T$3:$T$13,MATCH($P10,$S$3:$S$13,0),1)))</f>
        <v/>
      </c>
      <c r="R10" s="69" t="n">
        <f aca="false">COUNTIF(Calculs!$N$28:$N$101,CONCATENATE("=",Calculs!$A10))</f>
        <v>0</v>
      </c>
      <c r="S10" s="70" t="e">
        <f aca="false">LARGE($P$3:$P$13,$T10)</f>
        <v>#VALUE!</v>
      </c>
      <c r="T10" s="70" t="n">
        <v>8</v>
      </c>
      <c r="U10" s="71" t="str">
        <f aca="false">IF(Calculs!$N$105=Calculs!$O$106,INDEX($B$3:$B$13,MATCH($T10,$Q$3:$Q$13,0),1),"")</f>
        <v/>
      </c>
      <c r="V10" s="60"/>
    </row>
    <row r="11" customFormat="false" ht="16.5" hidden="false" customHeight="true" outlineLevel="0" collapsed="false">
      <c r="A11" s="61"/>
      <c r="B11" s="72" t="str">
        <f aca="false">Participants!$H15</f>
        <v/>
      </c>
      <c r="C11" s="73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D11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E11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F11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G11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H11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I11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J11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K11" s="74"/>
      <c r="L11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M11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N11" s="76"/>
      <c r="O11" s="77" t="str">
        <f aca="false">IF(AND($C11="",$D11="",$E11="",$F11="",$G11="",$H11="",$I11="",$J11="",$K11="",$L11="",$M11=""),"",SUM($C11:$N11))</f>
        <v/>
      </c>
      <c r="P11" s="78" t="str">
        <f aca="false">IF($O11="","",ROUND(100*SUM($C11:$N11)/COUNT($C11:$M11),1))</f>
        <v/>
      </c>
      <c r="Q11" s="79" t="str">
        <f aca="false">IF($S$15=0,"",IF($O11="","",INDEX($T$3:$T$13,MATCH($P11,$S$3:$S$13,0),1)))</f>
        <v/>
      </c>
      <c r="R11" s="69" t="n">
        <f aca="false">COUNTIF(Calculs!$N$28:$N$101,CONCATENATE("=",Calculs!$A11))</f>
        <v>0</v>
      </c>
      <c r="S11" s="70" t="e">
        <f aca="false">LARGE($P$3:$P$13,$T11)</f>
        <v>#VALUE!</v>
      </c>
      <c r="T11" s="70" t="n">
        <v>9</v>
      </c>
      <c r="U11" s="71" t="str">
        <f aca="false">IF(Calculs!$N$105=Calculs!$O$106,INDEX($B$3:$B$13,MATCH($T11,$Q$3:$Q$13,0),1),"")</f>
        <v/>
      </c>
      <c r="V11" s="60"/>
    </row>
    <row r="12" customFormat="false" ht="16.5" hidden="false" customHeight="true" outlineLevel="0" collapsed="false">
      <c r="A12" s="61"/>
      <c r="B12" s="72" t="str">
        <f aca="false">Participants!$H16</f>
        <v/>
      </c>
      <c r="C12" s="73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D12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E12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F12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G12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H12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I12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J12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K12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L12" s="74"/>
      <c r="M12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N12" s="76"/>
      <c r="O12" s="77" t="str">
        <f aca="false">IF(AND($C12="",$D12="",$E12="",$F12="",$G12="",$H12="",$I12="",$J12="",$K12="",$L12="",$M12=""),"",SUM($C12:$N12))</f>
        <v/>
      </c>
      <c r="P12" s="78" t="str">
        <f aca="false">IF($O12="","",ROUND(100*SUM($C12:$N12)/COUNT($C12:$M12),1))</f>
        <v/>
      </c>
      <c r="Q12" s="79" t="str">
        <f aca="false">IF($S$15=0,"",IF($O12="","",INDEX($T$3:$T$13,MATCH($P12,$S$3:$S$13,0),1)))</f>
        <v/>
      </c>
      <c r="R12" s="69" t="n">
        <f aca="false">COUNTIF(Calculs!$N$28:$N$101,CONCATENATE("=",Calculs!$A12))</f>
        <v>0</v>
      </c>
      <c r="S12" s="70" t="e">
        <f aca="false">LARGE($P$3:$P$13,$T12)</f>
        <v>#VALUE!</v>
      </c>
      <c r="T12" s="70" t="n">
        <v>10</v>
      </c>
      <c r="U12" s="71" t="str">
        <f aca="false">IF(Calculs!$N$105=Calculs!$O$106,INDEX($B$3:$B$13,MATCH($T12,$Q$3:$Q$13,0),1),"")</f>
        <v/>
      </c>
      <c r="V12" s="60"/>
    </row>
    <row r="13" customFormat="false" ht="16.5" hidden="false" customHeight="true" outlineLevel="0" collapsed="false">
      <c r="A13" s="61"/>
      <c r="B13" s="72" t="str">
        <f aca="false">Participants!$H17</f>
        <v/>
      </c>
      <c r="C13" s="73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D13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E13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F13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G13" s="75" t="str">
        <f aca="false">IF(INDEX(Calculs!$N$28:$N$101,MATCH(CONCATENATE(CHOOSE(ROW()-1,"A","B","C","D","E","F","G","H","I","J","K","L","M"),COLUMN()," ",CHOOSE(COLUMN()-1,"A","B","C","D","E","F","G","H","I","J","K","L","M"),ROW()),Calculs!$R$28:$R$101,0),1)="","",IF(INDEX(Calculs!$N$28:$N$101,MATCH(CONCATENATE(CHOOSE(ROW()-1,"A","B","C","D","E","F","G","H","I","J","K","L","M"),COLUMN()," ",CHOOSE(COLUMN()-1,"A","B","C","D","E","F","G","H","I","J","K","L","M"),ROW()),Calculs!$R$28:$R$101,0),1)=(ROW()-2),1,0))</f>
        <v/>
      </c>
      <c r="H13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I13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J13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K13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L13" s="75" t="str">
        <f aca="false">IF(INDEX(Calculs!$N$28:$N$101,MATCH(CONCATENATE(CHOOSE(COLUMN()-1,"A","B","C","D","E","F","G","H","I","J","K","L","M"),ROW()," ",CHOOSE(ROW()-1,"A","B","C","D","E","F","G","H","I","J","K","L","M"),COLUMN()),Calculs!$R$28:$R$101,0),1)="","",IF(INDEX(Calculs!$N$28:$N$101,MATCH(CONCATENATE(CHOOSE(COLUMN()-1,"A","B","C","D","E","F","G","H","I","J","K","L","M"),ROW()," ",CHOOSE(ROW()-1,"A","B","C","D","E","F","G","H","I","J","K","L","M"),COLUMN()),Calculs!$R$28:$R$101,0),1)=(ROW()-2),1,0))</f>
        <v/>
      </c>
      <c r="M13" s="74"/>
      <c r="N13" s="76"/>
      <c r="O13" s="77" t="str">
        <f aca="false">IF(AND($C13="",$D13="",$E13="",$F13="",$G13="",$H13="",$I13="",$J13="",$K13="",$L13="",$M13=""),"",SUM($C13:$N13))</f>
        <v/>
      </c>
      <c r="P13" s="78" t="str">
        <f aca="false">IF($O13="","",ROUND(100*SUM($C13:$N13)/COUNT($C13:$M13),1))</f>
        <v/>
      </c>
      <c r="Q13" s="79" t="str">
        <f aca="false">IF($S$15=0,"",IF($O13="","",INDEX($T$3:$T$13,MATCH($P13,$S$3:$S$13,0),1)))</f>
        <v/>
      </c>
      <c r="R13" s="69" t="n">
        <f aca="false">COUNTIF(Calculs!$N$28:$N$101,CONCATENATE("=",Calculs!$A13))</f>
        <v>0</v>
      </c>
      <c r="S13" s="70" t="e">
        <f aca="false">LARGE($P$3:$P$13,$T13)</f>
        <v>#VALUE!</v>
      </c>
      <c r="T13" s="70" t="n">
        <v>11</v>
      </c>
      <c r="U13" s="71" t="str">
        <f aca="false">IF(Calculs!$N$105=Calculs!$O$106,INDEX($B$3:$B$13,MATCH($T13,$Q$3:$Q$13,0),1),"")</f>
        <v/>
      </c>
      <c r="V13" s="60"/>
    </row>
    <row r="14" customFormat="false" ht="17.1" hidden="false" customHeight="true" outlineLevel="0" collapsed="false">
      <c r="B14" s="80" t="str">
        <f aca="false">CONCATENATE("Résultat ",IF(Calculs!$N$105=Calculs!$O$106,"définitif ","provisoire "),"après ",Calculs!$N$105,IF(Calculs!$N$105&gt;1," matchs "," match "),"/",Calculs!$O$106)</f>
        <v>Résultat provisoire après 0 match /55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2"/>
      <c r="Q14" s="82"/>
      <c r="R14" s="83"/>
      <c r="S14" s="70"/>
      <c r="T14" s="70"/>
      <c r="U14" s="71"/>
    </row>
    <row r="15" customFormat="false" ht="28.35" hidden="true" customHeight="true" outlineLevel="0" collapsed="false">
      <c r="A15" s="84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70" t="n">
        <f aca="false">COUNT($S$3:$S$13)</f>
        <v>0</v>
      </c>
      <c r="T15" s="70"/>
      <c r="U15" s="71"/>
    </row>
    <row r="1048576" customFormat="false" ht="12.8" hidden="false" customHeight="false" outlineLevel="0" collapsed="false"/>
  </sheetData>
  <sheetProtection sheet="true" objects="true" scenarios="true" selectLockedCells="true"/>
  <mergeCells count="1">
    <mergeCell ref="A2:B2"/>
  </mergeCells>
  <printOptions headings="false" gridLines="false" gridLinesSet="true" horizontalCentered="false" verticalCentered="false"/>
  <pageMargins left="0.590277777777778" right="0.590277777777778" top="0.590277777777778" bottom="0.756944444444444" header="0.511805555555555" footer="0.590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Roman,Normal"&amp;A&amp;R&amp;"Times New Roman,Normal"&amp;F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5" colorId="64" zoomScale="75" zoomScaleNormal="75" zoomScalePageLayoutView="100" workbookViewId="0">
      <selection pane="topLeft" activeCell="B20" activeCellId="0" sqref="B20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1025" min="7" style="1" width="12.29"/>
  </cols>
  <sheetData>
    <row r="1" customFormat="false" ht="245.25" hidden="false" customHeight="true" outlineLevel="0" collapsed="false"/>
    <row r="2" customFormat="false" ht="15.75" hidden="false" customHeight="true" outlineLevel="0" collapsed="false">
      <c r="B2" s="88" t="s">
        <v>21</v>
      </c>
      <c r="C2" s="88"/>
      <c r="D2" s="88"/>
      <c r="E2" s="88"/>
      <c r="F2" s="88"/>
    </row>
    <row r="3" customFormat="false" ht="21" hidden="false" customHeight="true" outlineLevel="0" collapsed="false">
      <c r="B3" s="18" t="s">
        <v>22</v>
      </c>
      <c r="C3" s="18"/>
      <c r="D3" s="18" t="s">
        <v>5</v>
      </c>
      <c r="E3" s="18"/>
      <c r="F3" s="18" t="s">
        <v>23</v>
      </c>
    </row>
    <row r="4" customFormat="false" ht="21" hidden="false" customHeight="true" outlineLevel="0" collapsed="false">
      <c r="B4" s="89" t="n">
        <v>1</v>
      </c>
      <c r="C4" s="90"/>
      <c r="D4" s="91" t="str">
        <f aca="false">IF(ISERROR(Résultats!$U3),"",IF(Résultats!$U3="","",Résultats!$U3))</f>
        <v/>
      </c>
      <c r="E4" s="90"/>
      <c r="F4" s="89" t="str">
        <f aca="false">IF($D4="","",INDEX(Résultats!$O$3:$O$13,MATCH(Résultats!$T3,Résultats!$Q$3:$Q$13,0),1))</f>
        <v/>
      </c>
    </row>
    <row r="5" customFormat="false" ht="21" hidden="false" customHeight="true" outlineLevel="0" collapsed="false">
      <c r="B5" s="89" t="n">
        <v>2</v>
      </c>
      <c r="C5" s="92"/>
      <c r="D5" s="91" t="str">
        <f aca="false">IF(ISERROR(Résultats!$U4),"",IF(Résultats!$U4="","",Résultats!$U4))</f>
        <v/>
      </c>
      <c r="E5" s="92"/>
      <c r="F5" s="89" t="str">
        <f aca="false">IF($D5="","",INDEX(Résultats!$O$3:$O$13,MATCH(Résultats!$T4,Résultats!$Q$3:$Q$13,0),1))</f>
        <v/>
      </c>
    </row>
    <row r="6" customFormat="false" ht="21" hidden="false" customHeight="true" outlineLevel="0" collapsed="false">
      <c r="B6" s="89" t="n">
        <v>3</v>
      </c>
      <c r="C6" s="92"/>
      <c r="D6" s="91" t="str">
        <f aca="false">IF(ISERROR(Résultats!$U5),"",IF(Résultats!$U5="","",Résultats!$U5))</f>
        <v/>
      </c>
      <c r="E6" s="92"/>
      <c r="F6" s="89" t="str">
        <f aca="false">IF($D6="","",INDEX(Résultats!$O$3:$O$13,MATCH(Résultats!$T5,Résultats!$Q$3:$Q$13,0),1))</f>
        <v/>
      </c>
    </row>
    <row r="7" customFormat="false" ht="21" hidden="false" customHeight="true" outlineLevel="0" collapsed="false">
      <c r="B7" s="89" t="n">
        <v>4</v>
      </c>
      <c r="C7" s="92"/>
      <c r="D7" s="91" t="str">
        <f aca="false">IF(ISERROR(Résultats!$U6),"",IF(Résultats!$U6="","",Résultats!$U6))</f>
        <v/>
      </c>
      <c r="E7" s="92"/>
      <c r="F7" s="89" t="str">
        <f aca="false">IF($D7="","",INDEX(Résultats!$O$3:$O$13,MATCH(Résultats!$T6,Résultats!$Q$3:$Q$13,0),1))</f>
        <v/>
      </c>
    </row>
    <row r="8" customFormat="false" ht="21" hidden="false" customHeight="true" outlineLevel="0" collapsed="false">
      <c r="B8" s="89" t="n">
        <v>5</v>
      </c>
      <c r="C8" s="92"/>
      <c r="D8" s="91" t="str">
        <f aca="false">IF(ISERROR(Résultats!$U7),"",IF(Résultats!$U7="","",Résultats!$U7))</f>
        <v/>
      </c>
      <c r="E8" s="92"/>
      <c r="F8" s="89" t="str">
        <f aca="false">IF($D8="","",INDEX(Résultats!$O$3:$O$13,MATCH(Résultats!$T7,Résultats!$Q$3:$Q$13,0),1))</f>
        <v/>
      </c>
    </row>
    <row r="9" customFormat="false" ht="21" hidden="false" customHeight="true" outlineLevel="0" collapsed="false">
      <c r="B9" s="89" t="n">
        <v>6</v>
      </c>
      <c r="C9" s="92"/>
      <c r="D9" s="91" t="str">
        <f aca="false">IF(ISERROR(Résultats!$U8),"",IF(Résultats!$U8="","",Résultats!$U8))</f>
        <v/>
      </c>
      <c r="E9" s="92"/>
      <c r="F9" s="89" t="str">
        <f aca="false">IF($D9="","",INDEX(Résultats!$O$3:$O$13,MATCH(Résultats!$T8,Résultats!$Q$3:$Q$13,0),1))</f>
        <v/>
      </c>
    </row>
    <row r="10" customFormat="false" ht="21" hidden="false" customHeight="true" outlineLevel="0" collapsed="false">
      <c r="B10" s="89" t="n">
        <v>7</v>
      </c>
      <c r="C10" s="92"/>
      <c r="D10" s="91" t="str">
        <f aca="false">IF(ISERROR(Résultats!$U9),"",IF(Résultats!$U9="","",Résultats!$U9))</f>
        <v/>
      </c>
      <c r="E10" s="92"/>
      <c r="F10" s="89" t="str">
        <f aca="false">IF($D10="","",INDEX(Résultats!$O$3:$O$13,MATCH(Résultats!$T9,Résultats!$Q$3:$Q$13,0),1))</f>
        <v/>
      </c>
    </row>
    <row r="11" customFormat="false" ht="21" hidden="false" customHeight="true" outlineLevel="0" collapsed="false">
      <c r="B11" s="89" t="n">
        <v>8</v>
      </c>
      <c r="C11" s="92"/>
      <c r="D11" s="91" t="str">
        <f aca="false">IF(ISERROR(Résultats!$U10),"",IF(Résultats!$U10="","",Résultats!$U10))</f>
        <v/>
      </c>
      <c r="E11" s="92"/>
      <c r="F11" s="89" t="str">
        <f aca="false">IF($D11="","",INDEX(Résultats!$O$3:$O$13,MATCH(Résultats!$T10,Résultats!$Q$3:$Q$13,0),1))</f>
        <v/>
      </c>
    </row>
    <row r="12" customFormat="false" ht="21" hidden="false" customHeight="true" outlineLevel="0" collapsed="false">
      <c r="B12" s="89" t="n">
        <v>9</v>
      </c>
      <c r="C12" s="92"/>
      <c r="D12" s="91" t="str">
        <f aca="false">IF(ISERROR(Résultats!$U11),"",IF(Résultats!$U11="","",Résultats!$U11))</f>
        <v/>
      </c>
      <c r="E12" s="92"/>
      <c r="F12" s="89" t="str">
        <f aca="false">IF($D12="","",INDEX(Résultats!$O$3:$O$13,MATCH(Résultats!$T11,Résultats!$Q$3:$Q$13,0),1))</f>
        <v/>
      </c>
    </row>
    <row r="13" customFormat="false" ht="21" hidden="false" customHeight="true" outlineLevel="0" collapsed="false">
      <c r="B13" s="89" t="n">
        <v>10</v>
      </c>
      <c r="C13" s="92"/>
      <c r="D13" s="91" t="str">
        <f aca="false">IF(ISERROR(Résultats!$U12),"",IF(Résultats!$U12="","",Résultats!$U12))</f>
        <v/>
      </c>
      <c r="E13" s="92"/>
      <c r="F13" s="89" t="str">
        <f aca="false">IF($D13="","",INDEX(Résultats!$O$3:$O$13,MATCH(Résultats!$T12,Résultats!$Q$3:$Q$13,0),1))</f>
        <v/>
      </c>
    </row>
    <row r="14" customFormat="false" ht="21" hidden="false" customHeight="true" outlineLevel="0" collapsed="false">
      <c r="B14" s="89" t="n">
        <v>11</v>
      </c>
      <c r="C14" s="93"/>
      <c r="D14" s="91" t="str">
        <f aca="false">IF(ISERROR(Résultats!$U13),"",IF(Résultats!$U13="","",Résultats!$U13))</f>
        <v/>
      </c>
      <c r="E14" s="93"/>
      <c r="F14" s="89" t="str">
        <f aca="false">IF($D14="","",INDEX(Résultats!$O$3:$O$13,MATCH(Résultats!$T13,Résultats!$Q$3:$Q$13,0),1))</f>
        <v/>
      </c>
    </row>
    <row r="19" customFormat="false" ht="18" hidden="false" customHeight="true" outlineLevel="0" collapsed="false">
      <c r="B19" s="94"/>
    </row>
    <row r="20" customFormat="false" ht="13.5" hidden="false" customHeight="false" outlineLevel="0" collapsed="false">
      <c r="A20" s="95" t="s">
        <v>24</v>
      </c>
      <c r="B20" s="96"/>
      <c r="E20" s="97" t="s">
        <v>25</v>
      </c>
    </row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90277777777778" right="0.590277777777778" top="0.590277777777778" bottom="0.756944444444444" header="0.511805555555555" footer="0.5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Roman,Italique"JPvC&amp;R&amp;"Times New Roman,Italique"&amp;T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127"/>
  <sheetViews>
    <sheetView showFormulas="false" showGridLines="false" showRowColHeaders="true" showZeros="true" rightToLeft="false" tabSelected="false" showOutlineSymbols="true" defaultGridColor="true" view="normal" topLeftCell="A73" colorId="64" zoomScale="75" zoomScaleNormal="7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7" min="1" style="98" width="4.23"/>
    <col collapsed="false" customWidth="true" hidden="false" outlineLevel="0" max="18" min="18" style="98" width="5.01"/>
    <col collapsed="false" customWidth="true" hidden="false" outlineLevel="0" max="22" min="19" style="98" width="4.23"/>
    <col collapsed="false" customWidth="true" hidden="false" outlineLevel="0" max="23" min="23" style="98" width="3.73"/>
    <col collapsed="false" customWidth="true" hidden="false" outlineLevel="0" max="1025" min="24" style="98" width="12.29"/>
  </cols>
  <sheetData>
    <row r="1" s="101" customFormat="true" ht="15" hidden="false" customHeight="true" outlineLevel="0" collapsed="false">
      <c r="A1" s="99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="101" customFormat="true" ht="15" hidden="false" customHeight="true" outlineLevel="0" collapsed="false">
      <c r="A2" s="102" t="s">
        <v>27</v>
      </c>
      <c r="B2" s="102" t="n">
        <v>1</v>
      </c>
      <c r="C2" s="102" t="n">
        <v>2</v>
      </c>
      <c r="D2" s="102" t="n">
        <v>3</v>
      </c>
      <c r="E2" s="102" t="n">
        <v>4</v>
      </c>
      <c r="F2" s="102" t="n">
        <v>5</v>
      </c>
      <c r="G2" s="102" t="n">
        <v>6</v>
      </c>
      <c r="H2" s="102" t="n">
        <v>7</v>
      </c>
      <c r="I2" s="102" t="n">
        <v>8</v>
      </c>
      <c r="J2" s="102" t="n">
        <v>9</v>
      </c>
      <c r="K2" s="102" t="n">
        <v>10</v>
      </c>
      <c r="L2" s="102" t="n">
        <v>11</v>
      </c>
      <c r="M2" s="103"/>
      <c r="N2" s="104" t="s">
        <v>28</v>
      </c>
      <c r="O2" s="104" t="s">
        <v>29</v>
      </c>
      <c r="P2" s="104" t="s">
        <v>30</v>
      </c>
      <c r="Q2" s="104"/>
      <c r="R2" s="103"/>
      <c r="S2" s="103"/>
      <c r="T2" s="103"/>
      <c r="U2" s="103"/>
    </row>
    <row r="3" s="101" customFormat="true" ht="15" hidden="false" customHeight="true" outlineLevel="0" collapsed="false">
      <c r="A3" s="105" t="n">
        <v>1</v>
      </c>
      <c r="B3" s="106"/>
      <c r="C3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D3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E3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F3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G3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H3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I3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J3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K3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L3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M3" s="105" t="n">
        <v>1</v>
      </c>
      <c r="N3" s="100" t="n">
        <f aca="false">COUNTIF($B3:$L3,"=1")</f>
        <v>5</v>
      </c>
      <c r="O3" s="100" t="n">
        <f aca="false">COUNTIF($B3:$L3,"=2")</f>
        <v>2</v>
      </c>
      <c r="P3" s="100" t="n">
        <f aca="false">COUNTIF($B3:$L3,"=3")</f>
        <v>3</v>
      </c>
      <c r="Q3" s="100"/>
      <c r="R3" s="109" t="n">
        <f aca="false">SUM(N3:Q3)</f>
        <v>10</v>
      </c>
      <c r="S3" s="100"/>
      <c r="T3" s="100"/>
      <c r="U3" s="100"/>
    </row>
    <row r="4" s="101" customFormat="true" ht="15" hidden="false" customHeight="true" outlineLevel="0" collapsed="false">
      <c r="A4" s="105" t="n">
        <v>2</v>
      </c>
      <c r="B4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C4" s="106"/>
      <c r="D4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E4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F4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G4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H4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I4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J4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K4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L4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M4" s="105" t="n">
        <v>2</v>
      </c>
      <c r="N4" s="100" t="n">
        <f aca="false">COUNTIF($B4:$L4,"=1")</f>
        <v>5</v>
      </c>
      <c r="O4" s="100" t="n">
        <f aca="false">COUNTIF($B4:$L4,"=2")</f>
        <v>2</v>
      </c>
      <c r="P4" s="100" t="n">
        <f aca="false">COUNTIF($B4:$L4,"=3")</f>
        <v>3</v>
      </c>
      <c r="Q4" s="100"/>
      <c r="R4" s="109" t="n">
        <f aca="false">SUM(N4:Q4)</f>
        <v>10</v>
      </c>
      <c r="S4" s="100"/>
      <c r="T4" s="100"/>
      <c r="U4" s="100"/>
    </row>
    <row r="5" s="101" customFormat="true" ht="15" hidden="false" customHeight="true" outlineLevel="0" collapsed="false">
      <c r="A5" s="105" t="n">
        <v>3</v>
      </c>
      <c r="B5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C5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D5" s="106"/>
      <c r="E5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F5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G5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H5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I5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J5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K5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L5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M5" s="105" t="n">
        <v>3</v>
      </c>
      <c r="N5" s="100" t="n">
        <f aca="false">COUNTIF($B5:$L5,"=1")</f>
        <v>1</v>
      </c>
      <c r="O5" s="100" t="n">
        <f aca="false">COUNTIF($B5:$L5,"=2")</f>
        <v>3</v>
      </c>
      <c r="P5" s="100" t="n">
        <f aca="false">COUNTIF($B5:$L5,"=3")</f>
        <v>6</v>
      </c>
      <c r="Q5" s="100"/>
      <c r="R5" s="109" t="n">
        <f aca="false">SUM(N5:Q5)</f>
        <v>10</v>
      </c>
      <c r="S5" s="100"/>
      <c r="T5" s="100"/>
      <c r="U5" s="100"/>
    </row>
    <row r="6" s="101" customFormat="true" ht="15" hidden="false" customHeight="true" outlineLevel="0" collapsed="false">
      <c r="A6" s="105" t="n">
        <v>4</v>
      </c>
      <c r="B6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C6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D6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E6" s="106"/>
      <c r="F6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G6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H6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I6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J6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K6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L6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M6" s="105" t="n">
        <v>4</v>
      </c>
      <c r="N6" s="100" t="n">
        <f aca="false">COUNTIF($B6:$L6,"=1")</f>
        <v>2</v>
      </c>
      <c r="O6" s="100" t="n">
        <f aca="false">COUNTIF($B6:$L6,"=2")</f>
        <v>5</v>
      </c>
      <c r="P6" s="100" t="n">
        <f aca="false">COUNTIF($B6:$L6,"=3")</f>
        <v>3</v>
      </c>
      <c r="Q6" s="100"/>
      <c r="R6" s="109" t="n">
        <f aca="false">SUM(N6:Q6)</f>
        <v>10</v>
      </c>
      <c r="S6" s="100"/>
      <c r="T6" s="100"/>
      <c r="U6" s="100"/>
    </row>
    <row r="7" s="101" customFormat="true" ht="15" hidden="false" customHeight="true" outlineLevel="0" collapsed="false">
      <c r="A7" s="105" t="n">
        <v>5</v>
      </c>
      <c r="B7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C7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D7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E7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F7" s="106"/>
      <c r="G7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H7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I7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J7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K7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L7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M7" s="105" t="n">
        <v>5</v>
      </c>
      <c r="N7" s="100" t="n">
        <f aca="false">COUNTIF($B7:$L7,"=1")</f>
        <v>3</v>
      </c>
      <c r="O7" s="100" t="n">
        <f aca="false">COUNTIF($B7:$L7,"=2")</f>
        <v>3</v>
      </c>
      <c r="P7" s="100" t="n">
        <f aca="false">COUNTIF($B7:$L7,"=3")</f>
        <v>4</v>
      </c>
      <c r="Q7" s="100"/>
      <c r="R7" s="109" t="n">
        <f aca="false">SUM(N7:Q7)</f>
        <v>10</v>
      </c>
      <c r="S7" s="100"/>
      <c r="T7" s="100"/>
      <c r="U7" s="100"/>
    </row>
    <row r="8" s="101" customFormat="true" ht="15" hidden="false" customHeight="true" outlineLevel="0" collapsed="false">
      <c r="A8" s="105" t="n">
        <v>6</v>
      </c>
      <c r="B8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C8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D8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E8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F8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G8" s="106"/>
      <c r="H8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I8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J8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K8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L8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M8" s="105" t="n">
        <v>6</v>
      </c>
      <c r="N8" s="100" t="n">
        <f aca="false">COUNTIF($B8:$L8,"=1")</f>
        <v>6</v>
      </c>
      <c r="O8" s="100" t="n">
        <f aca="false">COUNTIF($B8:$L8,"=2")</f>
        <v>3</v>
      </c>
      <c r="P8" s="100" t="n">
        <f aca="false">COUNTIF($B8:$L8,"=3")</f>
        <v>1</v>
      </c>
      <c r="Q8" s="100"/>
      <c r="R8" s="109" t="n">
        <f aca="false">SUM(N8:Q8)</f>
        <v>10</v>
      </c>
      <c r="S8" s="100"/>
      <c r="T8" s="100"/>
      <c r="U8" s="100"/>
    </row>
    <row r="9" s="101" customFormat="true" ht="15" hidden="false" customHeight="true" outlineLevel="0" collapsed="false">
      <c r="A9" s="105" t="n">
        <v>7</v>
      </c>
      <c r="B9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C9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D9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E9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F9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G9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H9" s="106"/>
      <c r="I9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J9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K9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L9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M9" s="105" t="n">
        <v>7</v>
      </c>
      <c r="N9" s="100" t="n">
        <f aca="false">COUNTIF($B9:$L9,"=1")</f>
        <v>4</v>
      </c>
      <c r="O9" s="100" t="n">
        <f aca="false">COUNTIF($B9:$L9,"=2")</f>
        <v>2</v>
      </c>
      <c r="P9" s="100" t="n">
        <f aca="false">COUNTIF($B9:$L9,"=3")</f>
        <v>4</v>
      </c>
      <c r="Q9" s="100"/>
      <c r="R9" s="109" t="n">
        <f aca="false">SUM(N9:Q9)</f>
        <v>10</v>
      </c>
      <c r="S9" s="100"/>
      <c r="T9" s="100"/>
      <c r="U9" s="100"/>
    </row>
    <row r="10" s="101" customFormat="true" ht="15" hidden="false" customHeight="true" outlineLevel="0" collapsed="false">
      <c r="A10" s="105" t="n">
        <v>8</v>
      </c>
      <c r="B10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C10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D10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E10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F10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G10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H10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I10" s="106"/>
      <c r="J10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K10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L10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M10" s="105" t="n">
        <v>8</v>
      </c>
      <c r="N10" s="100" t="n">
        <f aca="false">COUNTIF($B10:$L10,"=1")</f>
        <v>4</v>
      </c>
      <c r="O10" s="100" t="n">
        <f aca="false">COUNTIF($B10:$L10,"=2")</f>
        <v>4</v>
      </c>
      <c r="P10" s="100" t="n">
        <f aca="false">COUNTIF($B10:$L10,"=3")</f>
        <v>2</v>
      </c>
      <c r="Q10" s="100"/>
      <c r="R10" s="109" t="n">
        <f aca="false">SUM(N10:Q10)</f>
        <v>10</v>
      </c>
      <c r="S10" s="100"/>
      <c r="T10" s="100"/>
      <c r="U10" s="100"/>
    </row>
    <row r="11" s="101" customFormat="true" ht="15" hidden="false" customHeight="true" outlineLevel="0" collapsed="false">
      <c r="A11" s="105" t="n">
        <v>9</v>
      </c>
      <c r="B11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C11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D11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E11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F11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G11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H11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I11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J11" s="106"/>
      <c r="K11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L11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M11" s="105" t="n">
        <v>9</v>
      </c>
      <c r="N11" s="100" t="n">
        <f aca="false">COUNTIF($B11:$L11,"=1")</f>
        <v>4</v>
      </c>
      <c r="O11" s="100" t="n">
        <f aca="false">COUNTIF($B11:$L11,"=2")</f>
        <v>4</v>
      </c>
      <c r="P11" s="100" t="n">
        <f aca="false">COUNTIF($B11:$L11,"=3")</f>
        <v>2</v>
      </c>
      <c r="Q11" s="100"/>
      <c r="R11" s="109" t="n">
        <f aca="false">SUM(N11:Q11)</f>
        <v>10</v>
      </c>
      <c r="S11" s="100"/>
      <c r="T11" s="100"/>
      <c r="U11" s="100"/>
    </row>
    <row r="12" s="101" customFormat="true" ht="15" hidden="false" customHeight="true" outlineLevel="0" collapsed="false">
      <c r="A12" s="105" t="n">
        <v>10</v>
      </c>
      <c r="B12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C12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D12" s="107" t="n">
        <f aca="false">INDEX($O$28:$O$101,MATCH(CONCATENATE(CHOOSE(ROW()-1,"A","B","C","D","E","F","G","H","I","J","K","L","M"),COLUMN()+1," ",CHOOSE(COLUMN(),"A","B","C","D","E","F","G","H","I","J","K","L","M"),ROW()),$R$28:$R$101,0),1)</f>
        <v>1</v>
      </c>
      <c r="E12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F12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G12" s="108" t="n">
        <f aca="false">INDEX($O$28:$O$101,MATCH(CONCATENATE(CHOOSE(COLUMN(),"A","B","C","D","E","F","G","H","I","J","K","L","M"),ROW()," ",CHOOSE(ROW()-1,"A","B","C","D","E","F","G","H","I","J","K","L","M"),COLUMN()+1),$R$28:$R$101,0),1)</f>
        <v>1</v>
      </c>
      <c r="H12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I12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J12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K12" s="106"/>
      <c r="L12" s="107" t="n">
        <f aca="false">INDEX($O$28:$O$101,MATCH(CONCATENATE(CHOOSE(ROW()-1,"A","B","C","D","E","F","G","H","I","J","K","L","M"),COLUMN()+1," ",CHOOSE(COLUMN(),"A","B","C","D","E","F","G","H","I","J","K","L","M"),ROW()),$R$28:$R$101,0),1)</f>
        <v>2</v>
      </c>
      <c r="M12" s="105" t="n">
        <v>10</v>
      </c>
      <c r="N12" s="100" t="n">
        <f aca="false">COUNTIF($B12:$L12,"=1")</f>
        <v>4</v>
      </c>
      <c r="O12" s="100" t="n">
        <f aca="false">COUNTIF($B12:$L12,"=2")</f>
        <v>4</v>
      </c>
      <c r="P12" s="100" t="n">
        <f aca="false">COUNTIF($B12:$L12,"=3")</f>
        <v>2</v>
      </c>
      <c r="Q12" s="100"/>
      <c r="R12" s="109" t="n">
        <f aca="false">SUM(N12:Q12)</f>
        <v>10</v>
      </c>
      <c r="S12" s="100"/>
      <c r="T12" s="100"/>
      <c r="U12" s="100"/>
    </row>
    <row r="13" s="101" customFormat="true" ht="15" hidden="false" customHeight="true" outlineLevel="0" collapsed="false">
      <c r="A13" s="105" t="n">
        <v>11</v>
      </c>
      <c r="B13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C13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D13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E13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F13" s="107" t="n">
        <f aca="false">INDEX($O$28:$O$101,MATCH(CONCATENATE(CHOOSE(ROW()-1,"A","B","C","D","E","F","G","H","I","J","K","L","M"),COLUMN()+1," ",CHOOSE(COLUMN(),"A","B","C","D","E","F","G","H","I","J","K","L","M"),ROW()),$R$28:$R$101,0),1)</f>
        <v>3</v>
      </c>
      <c r="G13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H13" s="108" t="n">
        <f aca="false">INDEX($O$28:$O$101,MATCH(CONCATENATE(CHOOSE(COLUMN(),"A","B","C","D","E","F","G","H","I","J","K","L","M"),ROW()," ",CHOOSE(ROW()-1,"A","B","C","D","E","F","G","H","I","J","K","L","M"),COLUMN()+1),$R$28:$R$101,0),1)</f>
        <v>3</v>
      </c>
      <c r="I13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J13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K13" s="108" t="n">
        <f aca="false">INDEX($O$28:$O$101,MATCH(CONCATENATE(CHOOSE(COLUMN(),"A","B","C","D","E","F","G","H","I","J","K","L","M"),ROW()," ",CHOOSE(ROW()-1,"A","B","C","D","E","F","G","H","I","J","K","L","M"),COLUMN()+1),$R$28:$R$101,0),1)</f>
        <v>2</v>
      </c>
      <c r="L13" s="106"/>
      <c r="M13" s="105" t="n">
        <v>11</v>
      </c>
      <c r="N13" s="100" t="n">
        <f aca="false">COUNTIF($B13:$L13,"=1")</f>
        <v>0</v>
      </c>
      <c r="O13" s="100" t="n">
        <f aca="false">COUNTIF($B13:$L13,"=2")</f>
        <v>4</v>
      </c>
      <c r="P13" s="100" t="n">
        <f aca="false">COUNTIF($B13:$L13,"=3")</f>
        <v>6</v>
      </c>
      <c r="Q13" s="100"/>
      <c r="R13" s="109" t="n">
        <f aca="false">SUM(N13:Q13)</f>
        <v>10</v>
      </c>
      <c r="S13" s="100"/>
      <c r="T13" s="100"/>
      <c r="U13" s="100"/>
    </row>
    <row r="14" s="101" customFormat="true" ht="15" hidden="false" customHeight="true" outlineLevel="0" collapsed="false">
      <c r="A14" s="99" t="s">
        <v>26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="101" customFormat="true" ht="15" hidden="false" customHeight="true" outlineLevel="0" collapsed="false">
      <c r="A15" s="102" t="s">
        <v>31</v>
      </c>
      <c r="B15" s="102" t="n">
        <v>1</v>
      </c>
      <c r="C15" s="102" t="n">
        <v>2</v>
      </c>
      <c r="D15" s="102" t="n">
        <v>3</v>
      </c>
      <c r="E15" s="102" t="n">
        <v>4</v>
      </c>
      <c r="F15" s="102" t="n">
        <v>5</v>
      </c>
      <c r="G15" s="102" t="n">
        <v>6</v>
      </c>
      <c r="H15" s="102" t="n">
        <v>7</v>
      </c>
      <c r="I15" s="102" t="n">
        <v>8</v>
      </c>
      <c r="J15" s="102" t="n">
        <v>9</v>
      </c>
      <c r="K15" s="102" t="n">
        <v>10</v>
      </c>
      <c r="L15" s="102" t="n">
        <v>11</v>
      </c>
      <c r="M15" s="103"/>
      <c r="N15" s="104" t="s">
        <v>32</v>
      </c>
      <c r="O15" s="104" t="s">
        <v>33</v>
      </c>
      <c r="P15" s="104" t="s">
        <v>32</v>
      </c>
      <c r="Q15" s="104" t="s">
        <v>33</v>
      </c>
      <c r="R15" s="104" t="s">
        <v>32</v>
      </c>
      <c r="S15" s="104" t="s">
        <v>33</v>
      </c>
      <c r="T15" s="104" t="s">
        <v>32</v>
      </c>
      <c r="U15" s="104" t="s">
        <v>33</v>
      </c>
    </row>
    <row r="16" s="101" customFormat="true" ht="15" hidden="false" customHeight="true" outlineLevel="0" collapsed="false">
      <c r="A16" s="105" t="n">
        <v>1</v>
      </c>
      <c r="B16" s="106"/>
      <c r="C16" s="110" t="n">
        <f aca="false">INDEX($P$28:$P$101,MATCH(CONCATENATE(CHOOSE(ROW()-14,"A","B","C","D","E","F","G","H","I","J","K","L"),COLUMN()+1," ",CHOOSE(COLUMN(),"A","B","C","D","E","F","G","H","I","J","K","L"),ROW()-13),$R$28:$R$101,0),1)</f>
        <v>19</v>
      </c>
      <c r="D16" s="110" t="n">
        <f aca="false">INDEX($P$28:$P$101,MATCH(CONCATENATE(CHOOSE(ROW()-14,"A","B","C","D","E","F","G","H","I","J","K","L"),COLUMN()+1," ",CHOOSE(COLUMN(),"A","B","C","D","E","F","G","H","I","J","K","L"),ROW()-13),$R$28:$R$101,0),1)</f>
        <v>17</v>
      </c>
      <c r="E16" s="110" t="n">
        <f aca="false">INDEX($P$28:$P$101,MATCH(CONCATENATE(CHOOSE(ROW()-14,"A","B","C","D","E","F","G","H","I","J","K","L"),COLUMN()+1," ",CHOOSE(COLUMN(),"A","B","C","D","E","F","G","H","I","J","K","L"),ROW()-13),$R$28:$R$101,0),1)</f>
        <v>9</v>
      </c>
      <c r="F16" s="110" t="n">
        <f aca="false">INDEX($P$28:$P$101,MATCH(CONCATENATE(CHOOSE(ROW()-14,"A","B","C","D","E","F","G","H","I","J","K","L"),COLUMN()+1," ",CHOOSE(COLUMN(),"A","B","C","D","E","F","G","H","I","J","K","L"),ROW()-13),$R$28:$R$101,0),1)</f>
        <v>10</v>
      </c>
      <c r="G16" s="110" t="n">
        <f aca="false">INDEX($P$28:$P$101,MATCH(CONCATENATE(CHOOSE(ROW()-14,"A","B","C","D","E","F","G","H","I","J","K","L"),COLUMN()+1," ",CHOOSE(COLUMN(),"A","B","C","D","E","F","G","H","I","J","K","L"),ROW()-13),$R$28:$R$101,0),1)</f>
        <v>18</v>
      </c>
      <c r="H16" s="111" t="n">
        <f aca="false">INDEX($P$28:$P$101,MATCH(CONCATENATE(CHOOSE(COLUMN(),"A","B","C","D","E","F","G","H","I","J","K","L"),ROW()-13," ",CHOOSE(ROW()-14,"A","B","C","D","E","F","G","H","I","J","K","L"),COLUMN()+1),$R$28:$R$101,0),1)</f>
        <v>14</v>
      </c>
      <c r="I16" s="111" t="n">
        <f aca="false">INDEX($P$28:$P$101,MATCH(CONCATENATE(CHOOSE(COLUMN(),"A","B","C","D","E","F","G","H","I","J","K","L"),ROW()-13," ",CHOOSE(ROW()-14,"A","B","C","D","E","F","G","H","I","J","K","L"),COLUMN()+1),$R$28:$R$101,0),1)</f>
        <v>2</v>
      </c>
      <c r="J16" s="111" t="n">
        <f aca="false">INDEX($P$28:$P$101,MATCH(CONCATENATE(CHOOSE(COLUMN(),"A","B","C","D","E","F","G","H","I","J","K","L"),ROW()-13," ",CHOOSE(ROW()-14,"A","B","C","D","E","F","G","H","I","J","K","L"),COLUMN()+1),$R$28:$R$101,0),1)</f>
        <v>8</v>
      </c>
      <c r="K16" s="111" t="n">
        <f aca="false">INDEX($P$28:$P$101,MATCH(CONCATENATE(CHOOSE(COLUMN(),"A","B","C","D","E","F","G","H","I","J","K","L"),ROW()-13," ",CHOOSE(ROW()-14,"A","B","C","D","E","F","G","H","I","J","K","L"),COLUMN()+1),$R$28:$R$101,0),1)</f>
        <v>1</v>
      </c>
      <c r="L16" s="111" t="n">
        <f aca="false">INDEX($P$28:$P$101,MATCH(CONCATENATE(CHOOSE(COLUMN(),"A","B","C","D","E","F","G","H","I","J","K","L"),ROW()-13," ",CHOOSE(ROW()-14,"A","B","C","D","E","F","G","H","I","J","K","L"),COLUMN()+1),$R$28:$R$101,0),1)</f>
        <v>13</v>
      </c>
      <c r="M16" s="105" t="n">
        <v>1</v>
      </c>
      <c r="N16" s="100" t="n">
        <v>2</v>
      </c>
      <c r="O16" s="100" t="n">
        <v>5</v>
      </c>
      <c r="P16" s="100" t="n">
        <v>3</v>
      </c>
      <c r="Q16" s="100" t="n">
        <v>2</v>
      </c>
      <c r="R16" s="100" t="n">
        <v>2</v>
      </c>
      <c r="S16" s="100" t="n">
        <v>2</v>
      </c>
      <c r="T16" s="101" t="n">
        <v>3</v>
      </c>
      <c r="V16" s="100" t="n">
        <f aca="false">SUM($N16:$U16)</f>
        <v>19</v>
      </c>
    </row>
    <row r="17" s="101" customFormat="true" ht="15" hidden="false" customHeight="true" outlineLevel="0" collapsed="false">
      <c r="A17" s="105" t="n">
        <v>2</v>
      </c>
      <c r="B17" s="111" t="n">
        <f aca="false">INDEX($P$28:$P$101,MATCH(CONCATENATE(CHOOSE(COLUMN(),"A","B","C","D","E","F","G","H","I","J","K","L"),ROW()-13," ",CHOOSE(ROW()-14,"A","B","C","D","E","F","G","H","I","J","K","L"),COLUMN()+1),$R$28:$R$101,0),1)</f>
        <v>19</v>
      </c>
      <c r="C17" s="106"/>
      <c r="D17" s="110" t="n">
        <f aca="false">INDEX($P$28:$P$101,MATCH(CONCATENATE(CHOOSE(ROW()-14,"A","B","C","D","E","F","G","H","I","J","K","L"),COLUMN()+1," ",CHOOSE(COLUMN(),"A","B","C","D","E","F","G","H","I","J","K","L"),ROW()-13),$R$28:$R$101,0),1)</f>
        <v>18</v>
      </c>
      <c r="E17" s="110" t="n">
        <f aca="false">INDEX($P$28:$P$101,MATCH(CONCATENATE(CHOOSE(ROW()-14,"A","B","C","D","E","F","G","H","I","J","K","L"),COLUMN()+1," ",CHOOSE(COLUMN(),"A","B","C","D","E","F","G","H","I","J","K","L"),ROW()-13),$R$28:$R$101,0),1)</f>
        <v>17</v>
      </c>
      <c r="F17" s="110" t="n">
        <f aca="false">INDEX($P$28:$P$101,MATCH(CONCATENATE(CHOOSE(ROW()-14,"A","B","C","D","E","F","G","H","I","J","K","L"),COLUMN()+1," ",CHOOSE(COLUMN(),"A","B","C","D","E","F","G","H","I","J","K","L"),ROW()-13),$R$28:$R$101,0),1)</f>
        <v>16</v>
      </c>
      <c r="G17" s="110" t="n">
        <f aca="false">INDEX($P$28:$P$101,MATCH(CONCATENATE(CHOOSE(ROW()-14,"A","B","C","D","E","F","G","H","I","J","K","L"),COLUMN()+1," ",CHOOSE(COLUMN(),"A","B","C","D","E","F","G","H","I","J","K","L"),ROW()-13),$R$28:$R$101,0),1)</f>
        <v>6</v>
      </c>
      <c r="H17" s="110" t="n">
        <f aca="false">INDEX($P$28:$P$101,MATCH(CONCATENATE(CHOOSE(ROW()-14,"A","B","C","D","E","F","G","H","I","J","K","L"),COLUMN()+1," ",CHOOSE(COLUMN(),"A","B","C","D","E","F","G","H","I","J","K","L"),ROW()-13),$R$28:$R$101,0),1)</f>
        <v>12</v>
      </c>
      <c r="I17" s="111" t="n">
        <f aca="false">INDEX($P$28:$P$101,MATCH(CONCATENATE(CHOOSE(COLUMN(),"A","B","C","D","E","F","G","H","I","J","K","L"),ROW()-13," ",CHOOSE(ROW()-14,"A","B","C","D","E","F","G","H","I","J","K","L"),COLUMN()+1),$R$28:$R$101,0),1)</f>
        <v>13</v>
      </c>
      <c r="J17" s="111" t="n">
        <f aca="false">INDEX($P$28:$P$101,MATCH(CONCATENATE(CHOOSE(COLUMN(),"A","B","C","D","E","F","G","H","I","J","K","L"),ROW()-13," ",CHOOSE(ROW()-14,"A","B","C","D","E","F","G","H","I","J","K","L"),COLUMN()+1),$R$28:$R$101,0),1)</f>
        <v>11</v>
      </c>
      <c r="K17" s="111" t="n">
        <f aca="false">INDEX($P$28:$P$101,MATCH(CONCATENATE(CHOOSE(COLUMN(),"A","B","C","D","E","F","G","H","I","J","K","L"),ROW()-13," ",CHOOSE(ROW()-14,"A","B","C","D","E","F","G","H","I","J","K","L"),COLUMN()+1),$R$28:$R$101,0),1)</f>
        <v>7</v>
      </c>
      <c r="L17" s="111" t="n">
        <f aca="false">INDEX($P$28:$P$101,MATCH(CONCATENATE(CHOOSE(COLUMN(),"A","B","C","D","E","F","G","H","I","J","K","L"),ROW()-13," ",CHOOSE(ROW()-14,"A","B","C","D","E","F","G","H","I","J","K","L"),COLUMN()+1),$R$28:$R$101,0),1)</f>
        <v>5</v>
      </c>
      <c r="M17" s="105" t="n">
        <v>2</v>
      </c>
      <c r="N17" s="100"/>
      <c r="O17" s="100" t="n">
        <v>4</v>
      </c>
      <c r="P17" s="100" t="n">
        <v>3</v>
      </c>
      <c r="Q17" s="100" t="n">
        <v>3</v>
      </c>
      <c r="R17" s="100" t="n">
        <v>3</v>
      </c>
      <c r="S17" s="100" t="n">
        <v>2</v>
      </c>
      <c r="T17" s="100" t="n">
        <v>4</v>
      </c>
      <c r="U17" s="100"/>
      <c r="V17" s="100" t="n">
        <f aca="false">SUM($N17:$U17)</f>
        <v>19</v>
      </c>
    </row>
    <row r="18" s="101" customFormat="true" ht="15" hidden="false" customHeight="true" outlineLevel="0" collapsed="false">
      <c r="A18" s="105" t="n">
        <v>3</v>
      </c>
      <c r="B18" s="108" t="n">
        <f aca="false">INDEX($P$28:$P$101,MATCH(CONCATENATE(CHOOSE(COLUMN(),"A","B","C","D","E","F","G","H","I","J","K","L"),ROW()-13," ",CHOOSE(ROW()-14,"A","B","C","D","E","F","G","H","I","J","K","L"),COLUMN()+1),$R$28:$R$101,0),1)</f>
        <v>17</v>
      </c>
      <c r="C18" s="108" t="n">
        <f aca="false">INDEX($P$28:$P$101,MATCH(CONCATENATE(CHOOSE(COLUMN(),"A","B","C","D","E","F","G","H","I","J","K","L"),ROW()-13," ",CHOOSE(ROW()-14,"A","B","C","D","E","F","G","H","I","J","K","L"),COLUMN()+1),$R$28:$R$101,0),1)</f>
        <v>18</v>
      </c>
      <c r="D18" s="106"/>
      <c r="E18" s="110" t="n">
        <f aca="false">INDEX($P$28:$P$101,MATCH(CONCATENATE(CHOOSE(ROW()-14,"A","B","C","D","E","F","G","H","I","J","K","L"),COLUMN()+1," ",CHOOSE(COLUMN(),"A","B","C","D","E","F","G","H","I","J","K","L"),ROW()-13),$R$28:$R$101,0),1)</f>
        <v>16</v>
      </c>
      <c r="F18" s="110" t="n">
        <f aca="false">INDEX($P$28:$P$101,MATCH(CONCATENATE(CHOOSE(ROW()-14,"A","B","C","D","E","F","G","H","I","J","K","L"),COLUMN()+1," ",CHOOSE(COLUMN(),"A","B","C","D","E","F","G","H","I","J","K","L"),ROW()-13),$R$28:$R$101,0),1)</f>
        <v>15</v>
      </c>
      <c r="G18" s="110" t="n">
        <f aca="false">INDEX($P$28:$P$101,MATCH(CONCATENATE(CHOOSE(ROW()-14,"A","B","C","D","E","F","G","H","I","J","K","L"),COLUMN()+1," ",CHOOSE(COLUMN(),"A","B","C","D","E","F","G","H","I","J","K","L"),ROW()-13),$R$28:$R$101,0),1)</f>
        <v>10</v>
      </c>
      <c r="H18" s="110" t="n">
        <f aca="false">INDEX($P$28:$P$101,MATCH(CONCATENATE(CHOOSE(ROW()-14,"A","B","C","D","E","F","G","H","I","J","K","L"),COLUMN()+1," ",CHOOSE(COLUMN(),"A","B","C","D","E","F","G","H","I","J","K","L"),ROW()-13),$R$28:$R$101,0),1)</f>
        <v>5</v>
      </c>
      <c r="I18" s="110" t="n">
        <f aca="false">INDEX($P$28:$P$101,MATCH(CONCATENATE(CHOOSE(ROW()-14,"A","B","C","D","E","F","G","H","I","J","K","L"),COLUMN()+1," ",CHOOSE(COLUMN(),"A","B","C","D","E","F","G","H","I","J","K","L"),ROW()-13),$R$28:$R$101,0),1)</f>
        <v>4</v>
      </c>
      <c r="J18" s="111" t="n">
        <f aca="false">INDEX($P$28:$P$101,MATCH(CONCATENATE(CHOOSE(COLUMN(),"A","B","C","D","E","F","G","H","I","J","K","L"),ROW()-13," ",CHOOSE(ROW()-14,"A","B","C","D","E","F","G","H","I","J","K","L"),COLUMN()+1),$R$28:$R$101,0),1)</f>
        <v>7</v>
      </c>
      <c r="K18" s="111" t="n">
        <f aca="false">INDEX($P$28:$P$101,MATCH(CONCATENATE(CHOOSE(COLUMN(),"A","B","C","D","E","F","G","H","I","J","K","L"),ROW()-13," ",CHOOSE(ROW()-14,"A","B","C","D","E","F","G","H","I","J","K","L"),COLUMN()+1),$R$28:$R$101,0),1)</f>
        <v>11</v>
      </c>
      <c r="L18" s="111" t="n">
        <f aca="false">INDEX($P$28:$P$101,MATCH(CONCATENATE(CHOOSE(COLUMN(),"A","B","C","D","E","F","G","H","I","J","K","L"),ROW()-13," ",CHOOSE(ROW()-14,"A","B","C","D","E","F","G","H","I","J","K","L"),COLUMN()+1),$R$28:$R$101,0),1)</f>
        <v>6</v>
      </c>
      <c r="M18" s="105" t="n">
        <v>3</v>
      </c>
      <c r="N18" s="100"/>
      <c r="O18" s="100" t="n">
        <v>3</v>
      </c>
      <c r="P18" s="100" t="n">
        <v>4</v>
      </c>
      <c r="Q18" s="100" t="n">
        <v>2</v>
      </c>
      <c r="R18" s="100" t="n">
        <v>2</v>
      </c>
      <c r="S18" s="100" t="n">
        <v>3</v>
      </c>
      <c r="T18" s="100" t="n">
        <v>4</v>
      </c>
      <c r="U18" s="100" t="n">
        <v>1</v>
      </c>
      <c r="V18" s="100" t="n">
        <f aca="false">SUM($N18:$U18)</f>
        <v>19</v>
      </c>
    </row>
    <row r="19" s="101" customFormat="true" ht="15" hidden="false" customHeight="true" outlineLevel="0" collapsed="false">
      <c r="A19" s="105" t="n">
        <v>4</v>
      </c>
      <c r="B19" s="108" t="n">
        <f aca="false">INDEX($P$28:$P$101,MATCH(CONCATENATE(CHOOSE(COLUMN(),"A","B","C","D","E","F","G","H","I","J","K","L"),ROW()-13," ",CHOOSE(ROW()-14,"A","B","C","D","E","F","G","H","I","J","K","L"),COLUMN()+1),$R$28:$R$101,0),1)</f>
        <v>9</v>
      </c>
      <c r="C19" s="108" t="n">
        <f aca="false">INDEX($P$28:$P$101,MATCH(CONCATENATE(CHOOSE(COLUMN(),"A","B","C","D","E","F","G","H","I","J","K","L"),ROW()-13," ",CHOOSE(ROW()-14,"A","B","C","D","E","F","G","H","I","J","K","L"),COLUMN()+1),$R$28:$R$101,0),1)</f>
        <v>17</v>
      </c>
      <c r="D19" s="108" t="n">
        <f aca="false">INDEX($P$28:$P$101,MATCH(CONCATENATE(CHOOSE(COLUMN(),"A","B","C","D","E","F","G","H","I","J","K","L"),ROW()-13," ",CHOOSE(ROW()-14,"A","B","C","D","E","F","G","H","I","J","K","L"),COLUMN()+1),$R$28:$R$101,0),1)</f>
        <v>16</v>
      </c>
      <c r="E19" s="106"/>
      <c r="F19" s="110" t="n">
        <f aca="false">INDEX($P$28:$P$101,MATCH(CONCATENATE(CHOOSE(ROW()-14,"A","B","C","D","E","F","G","H","I","J","K","L"),COLUMN()+1," ",CHOOSE(COLUMN(),"A","B","C","D","E","F","G","H","I","J","K","L"),ROW()-13),$R$28:$R$101,0),1)</f>
        <v>18</v>
      </c>
      <c r="G19" s="110" t="n">
        <f aca="false">INDEX($P$28:$P$101,MATCH(CONCATENATE(CHOOSE(ROW()-14,"A","B","C","D","E","F","G","H","I","J","K","L"),COLUMN()+1," ",CHOOSE(COLUMN(),"A","B","C","D","E","F","G","H","I","J","K","L"),ROW()-13),$R$28:$R$101,0),1)</f>
        <v>15</v>
      </c>
      <c r="H19" s="110" t="n">
        <f aca="false">INDEX($P$28:$P$101,MATCH(CONCATENATE(CHOOSE(ROW()-14,"A","B","C","D","E","F","G","H","I","J","K","L"),COLUMN()+1," ",CHOOSE(COLUMN(),"A","B","C","D","E","F","G","H","I","J","K","L"),ROW()-13),$R$28:$R$101,0),1)</f>
        <v>10</v>
      </c>
      <c r="I19" s="110" t="n">
        <f aca="false">INDEX($P$28:$P$101,MATCH(CONCATENATE(CHOOSE(ROW()-14,"A","B","C","D","E","F","G","H","I","J","K","L"),COLUMN()+1," ",CHOOSE(COLUMN(),"A","B","C","D","E","F","G","H","I","J","K","L"),ROW()-13),$R$28:$R$101,0),1)</f>
        <v>8</v>
      </c>
      <c r="J19" s="110" t="n">
        <f aca="false">INDEX($P$28:$P$101,MATCH(CONCATENATE(CHOOSE(ROW()-14,"A","B","C","D","E","F","G","H","I","J","K","L"),COLUMN()+1," ",CHOOSE(COLUMN(),"A","B","C","D","E","F","G","H","I","J","K","L"),ROW()-13),$R$28:$R$101,0),1)</f>
        <v>1</v>
      </c>
      <c r="K19" s="111" t="n">
        <f aca="false">INDEX($P$28:$P$101,MATCH(CONCATENATE(CHOOSE(COLUMN(),"A","B","C","D","E","F","G","H","I","J","K","L"),ROW()-13," ",CHOOSE(ROW()-14,"A","B","C","D","E","F","G","H","I","J","K","L"),COLUMN()+1),$R$28:$R$101,0),1)</f>
        <v>3</v>
      </c>
      <c r="L19" s="111" t="n">
        <f aca="false">INDEX($P$28:$P$101,MATCH(CONCATENATE(CHOOSE(COLUMN(),"A","B","C","D","E","F","G","H","I","J","K","L"),ROW()-13," ",CHOOSE(ROW()-14,"A","B","C","D","E","F","G","H","I","J","K","L"),COLUMN()+1),$R$28:$R$101,0),1)</f>
        <v>2</v>
      </c>
      <c r="M19" s="105" t="n">
        <v>4</v>
      </c>
      <c r="N19" s="100" t="n">
        <v>3</v>
      </c>
      <c r="O19" s="100" t="n">
        <v>4</v>
      </c>
      <c r="P19" s="100" t="n">
        <v>3</v>
      </c>
      <c r="Q19" s="100" t="n">
        <v>4</v>
      </c>
      <c r="R19" s="100" t="n">
        <v>4</v>
      </c>
      <c r="S19" s="100" t="n">
        <v>1</v>
      </c>
      <c r="V19" s="100" t="n">
        <f aca="false">SUM($N19:$U19)</f>
        <v>19</v>
      </c>
    </row>
    <row r="20" s="101" customFormat="true" ht="15" hidden="false" customHeight="true" outlineLevel="0" collapsed="false">
      <c r="A20" s="105" t="n">
        <v>5</v>
      </c>
      <c r="B20" s="108" t="n">
        <f aca="false">INDEX($P$28:$P$101,MATCH(CONCATENATE(CHOOSE(COLUMN(),"A","B","C","D","E","F","G","H","I","J","K","L"),ROW()-13," ",CHOOSE(ROW()-14,"A","B","C","D","E","F","G","H","I","J","K","L"),COLUMN()+1),$R$28:$R$101,0),1)</f>
        <v>10</v>
      </c>
      <c r="C20" s="108" t="n">
        <f aca="false">INDEX($P$28:$P$101,MATCH(CONCATENATE(CHOOSE(COLUMN(),"A","B","C","D","E","F","G","H","I","J","K","L"),ROW()-13," ",CHOOSE(ROW()-14,"A","B","C","D","E","F","G","H","I","J","K","L"),COLUMN()+1),$R$28:$R$101,0),1)</f>
        <v>16</v>
      </c>
      <c r="D20" s="108" t="n">
        <f aca="false">INDEX($P$28:$P$101,MATCH(CONCATENATE(CHOOSE(COLUMN(),"A","B","C","D","E","F","G","H","I","J","K","L"),ROW()-13," ",CHOOSE(ROW()-14,"A","B","C","D","E","F","G","H","I","J","K","L"),COLUMN()+1),$R$28:$R$101,0),1)</f>
        <v>15</v>
      </c>
      <c r="E20" s="108" t="n">
        <f aca="false">INDEX($P$28:$P$101,MATCH(CONCATENATE(CHOOSE(COLUMN(),"A","B","C","D","E","F","G","H","I","J","K","L"),ROW()-13," ",CHOOSE(ROW()-14,"A","B","C","D","E","F","G","H","I","J","K","L"),COLUMN()+1),$R$28:$R$101,0),1)</f>
        <v>18</v>
      </c>
      <c r="F20" s="106"/>
      <c r="G20" s="110" t="n">
        <f aca="false">INDEX($P$28:$P$101,MATCH(CONCATENATE(CHOOSE(ROW()-14,"A","B","C","D","E","F","G","H","I","J","K","L"),COLUMN()+1," ",CHOOSE(COLUMN(),"A","B","C","D","E","F","G","H","I","J","K","L"),ROW()-13),$R$28:$R$101,0),1)</f>
        <v>17</v>
      </c>
      <c r="H20" s="110" t="n">
        <f aca="false">INDEX($P$28:$P$101,MATCH(CONCATENATE(CHOOSE(ROW()-14,"A","B","C","D","E","F","G","H","I","J","K","L"),COLUMN()+1," ",CHOOSE(COLUMN(),"A","B","C","D","E","F","G","H","I","J","K","L"),ROW()-13),$R$28:$R$101,0),1)</f>
        <v>9</v>
      </c>
      <c r="I20" s="110" t="n">
        <f aca="false">INDEX($P$28:$P$101,MATCH(CONCATENATE(CHOOSE(ROW()-14,"A","B","C","D","E","F","G","H","I","J","K","L"),COLUMN()+1," ",CHOOSE(COLUMN(),"A","B","C","D","E","F","G","H","I","J","K","L"),ROW()-13),$R$28:$R$101,0),1)</f>
        <v>3</v>
      </c>
      <c r="J20" s="110" t="n">
        <f aca="false">INDEX($P$28:$P$101,MATCH(CONCATENATE(CHOOSE(ROW()-14,"A","B","C","D","E","F","G","H","I","J","K","L"),COLUMN()+1," ",CHOOSE(COLUMN(),"A","B","C","D","E","F","G","H","I","J","K","L"),ROW()-13),$R$28:$R$101,0),1)</f>
        <v>2</v>
      </c>
      <c r="K20" s="110" t="n">
        <f aca="false">INDEX($P$28:$P$101,MATCH(CONCATENATE(CHOOSE(ROW()-14,"A","B","C","D","E","F","G","H","I","J","K","L"),COLUMN()+1," ",CHOOSE(COLUMN(),"A","B","C","D","E","F","G","H","I","J","K","L"),ROW()-13),$R$28:$R$101,0),1)</f>
        <v>8</v>
      </c>
      <c r="L20" s="111" t="n">
        <f aca="false">INDEX($P$28:$P$101,MATCH(CONCATENATE(CHOOSE(COLUMN(),"A","B","C","D","E","F","G","H","I","J","K","L"),ROW()-13," ",CHOOSE(ROW()-14,"A","B","C","D","E","F","G","H","I","J","K","L"),COLUMN()+1),$R$28:$R$101,0),1)</f>
        <v>1</v>
      </c>
      <c r="M20" s="105" t="n">
        <v>5</v>
      </c>
      <c r="N20" s="100" t="n">
        <v>3</v>
      </c>
      <c r="O20" s="100" t="n">
        <v>4</v>
      </c>
      <c r="P20" s="100" t="n">
        <v>3</v>
      </c>
      <c r="Q20" s="100" t="n">
        <v>4</v>
      </c>
      <c r="R20" s="100" t="n">
        <v>4</v>
      </c>
      <c r="S20" s="100" t="n">
        <v>1</v>
      </c>
      <c r="V20" s="100" t="n">
        <f aca="false">SUM($N20:$U20)</f>
        <v>19</v>
      </c>
    </row>
    <row r="21" s="101" customFormat="true" ht="15" hidden="false" customHeight="true" outlineLevel="0" collapsed="false">
      <c r="A21" s="105" t="n">
        <v>6</v>
      </c>
      <c r="B21" s="108" t="n">
        <f aca="false">INDEX($P$28:$P$101,MATCH(CONCATENATE(CHOOSE(COLUMN(),"A","B","C","D","E","F","G","H","I","J","K","L"),ROW()-13," ",CHOOSE(ROW()-14,"A","B","C","D","E","F","G","H","I","J","K","L"),COLUMN()+1),$R$28:$R$101,0),1)</f>
        <v>18</v>
      </c>
      <c r="C21" s="108" t="n">
        <f aca="false">INDEX($P$28:$P$101,MATCH(CONCATENATE(CHOOSE(COLUMN(),"A","B","C","D","E","F","G","H","I","J","K","L"),ROW()-13," ",CHOOSE(ROW()-14,"A","B","C","D","E","F","G","H","I","J","K","L"),COLUMN()+1),$R$28:$R$101,0),1)</f>
        <v>6</v>
      </c>
      <c r="D21" s="108" t="n">
        <f aca="false">INDEX($P$28:$P$101,MATCH(CONCATENATE(CHOOSE(COLUMN(),"A","B","C","D","E","F","G","H","I","J","K","L"),ROW()-13," ",CHOOSE(ROW()-14,"A","B","C","D","E","F","G","H","I","J","K","L"),COLUMN()+1),$R$28:$R$101,0),1)</f>
        <v>10</v>
      </c>
      <c r="E21" s="108" t="n">
        <f aca="false">INDEX($P$28:$P$101,MATCH(CONCATENATE(CHOOSE(COLUMN(),"A","B","C","D","E","F","G","H","I","J","K","L"),ROW()-13," ",CHOOSE(ROW()-14,"A","B","C","D","E","F","G","H","I","J","K","L"),COLUMN()+1),$R$28:$R$101,0),1)</f>
        <v>15</v>
      </c>
      <c r="F21" s="108" t="n">
        <f aca="false">INDEX($P$28:$P$101,MATCH(CONCATENATE(CHOOSE(COLUMN(),"A","B","C","D","E","F","G","H","I","J","K","L"),ROW()-13," ",CHOOSE(ROW()-14,"A","B","C","D","E","F","G","H","I","J","K","L"),COLUMN()+1),$R$28:$R$101,0),1)</f>
        <v>17</v>
      </c>
      <c r="G21" s="106"/>
      <c r="H21" s="110" t="n">
        <f aca="false">INDEX($P$28:$P$101,MATCH(CONCATENATE(CHOOSE(ROW()-14,"A","B","C","D","E","F","G","H","I","J","K","L"),COLUMN()+1," ",CHOOSE(COLUMN(),"A","B","C","D","E","F","G","H","I","J","K","L"),ROW()-13),$R$28:$R$101,0),1)</f>
        <v>16</v>
      </c>
      <c r="I21" s="110" t="n">
        <f aca="false">INDEX($P$28:$P$101,MATCH(CONCATENATE(CHOOSE(ROW()-14,"A","B","C","D","E","F","G","H","I","J","K","L"),COLUMN()+1," ",CHOOSE(COLUMN(),"A","B","C","D","E","F","G","H","I","J","K","L"),ROW()-13),$R$28:$R$101,0),1)</f>
        <v>9</v>
      </c>
      <c r="J21" s="110" t="n">
        <f aca="false">INDEX($P$28:$P$101,MATCH(CONCATENATE(CHOOSE(ROW()-14,"A","B","C","D","E","F","G","H","I","J","K","L"),COLUMN()+1," ",CHOOSE(COLUMN(),"A","B","C","D","E","F","G","H","I","J","K","L"),ROW()-13),$R$28:$R$101,0),1)</f>
        <v>5</v>
      </c>
      <c r="K21" s="110" t="n">
        <f aca="false">INDEX($P$28:$P$101,MATCH(CONCATENATE(CHOOSE(ROW()-14,"A","B","C","D","E","F","G","H","I","J","K","L"),COLUMN()+1," ",CHOOSE(COLUMN(),"A","B","C","D","E","F","G","H","I","J","K","L"),ROW()-13),$R$28:$R$101,0),1)</f>
        <v>4</v>
      </c>
      <c r="L21" s="110" t="n">
        <f aca="false">INDEX($P$28:$P$101,MATCH(CONCATENATE(CHOOSE(ROW()-14,"A","B","C","D","E","F","G","H","I","J","K","L"),COLUMN()+1," ",CHOOSE(COLUMN(),"A","B","C","D","E","F","G","H","I","J","K","L"),ROW()-13),$R$28:$R$101,0),1)</f>
        <v>3</v>
      </c>
      <c r="M21" s="105" t="n">
        <v>6</v>
      </c>
      <c r="N21" s="100"/>
      <c r="O21" s="100" t="n">
        <v>2</v>
      </c>
      <c r="P21" s="100" t="n">
        <v>4</v>
      </c>
      <c r="Q21" s="100" t="n">
        <v>2</v>
      </c>
      <c r="R21" s="100" t="n">
        <v>2</v>
      </c>
      <c r="S21" s="100" t="n">
        <v>4</v>
      </c>
      <c r="T21" s="100" t="n">
        <v>4</v>
      </c>
      <c r="U21" s="100" t="n">
        <v>1</v>
      </c>
      <c r="V21" s="100" t="n">
        <f aca="false">SUM($N21:$U21)</f>
        <v>19</v>
      </c>
    </row>
    <row r="22" s="101" customFormat="true" ht="15" hidden="false" customHeight="true" outlineLevel="0" collapsed="false">
      <c r="A22" s="105" t="n">
        <v>7</v>
      </c>
      <c r="B22" s="110" t="n">
        <f aca="false">INDEX($P$28:$P$101,MATCH(CONCATENATE(CHOOSE(ROW()-14,"A","B","C","D","E","F","G","H","I","J","K","L"),COLUMN()+1," ",CHOOSE(COLUMN(),"A","B","C","D","E","F","G","H","I","J","K","L"),ROW()-13),$R$28:$R$101,0),1)</f>
        <v>14</v>
      </c>
      <c r="C22" s="108" t="n">
        <f aca="false">INDEX($P$28:$P$101,MATCH(CONCATENATE(CHOOSE(COLUMN(),"A","B","C","D","E","F","G","H","I","J","K","L"),ROW()-13," ",CHOOSE(ROW()-14,"A","B","C","D","E","F","G","H","I","J","K","L"),COLUMN()+1),$R$28:$R$101,0),1)</f>
        <v>12</v>
      </c>
      <c r="D22" s="108" t="n">
        <f aca="false">INDEX($P$28:$P$101,MATCH(CONCATENATE(CHOOSE(COLUMN(),"A","B","C","D","E","F","G","H","I","J","K","L"),ROW()-13," ",CHOOSE(ROW()-14,"A","B","C","D","E","F","G","H","I","J","K","L"),COLUMN()+1),$R$28:$R$101,0),1)</f>
        <v>5</v>
      </c>
      <c r="E22" s="108" t="n">
        <f aca="false">INDEX($P$28:$P$101,MATCH(CONCATENATE(CHOOSE(COLUMN(),"A","B","C","D","E","F","G","H","I","J","K","L"),ROW()-13," ",CHOOSE(ROW()-14,"A","B","C","D","E","F","G","H","I","J","K","L"),COLUMN()+1),$R$28:$R$101,0),1)</f>
        <v>10</v>
      </c>
      <c r="F22" s="108" t="n">
        <f aca="false">INDEX($P$28:$P$101,MATCH(CONCATENATE(CHOOSE(COLUMN(),"A","B","C","D","E","F","G","H","I","J","K","L"),ROW()-13," ",CHOOSE(ROW()-14,"A","B","C","D","E","F","G","H","I","J","K","L"),COLUMN()+1),$R$28:$R$101,0),1)</f>
        <v>9</v>
      </c>
      <c r="G22" s="108" t="n">
        <f aca="false">INDEX($P$28:$P$101,MATCH(CONCATENATE(CHOOSE(COLUMN(),"A","B","C","D","E","F","G","H","I","J","K","L"),ROW()-13," ",CHOOSE(ROW()-14,"A","B","C","D","E","F","G","H","I","J","K","L"),COLUMN()+1),$R$28:$R$101,0),1)</f>
        <v>16</v>
      </c>
      <c r="H22" s="106"/>
      <c r="I22" s="110" t="n">
        <f aca="false">INDEX($P$28:$P$101,MATCH(CONCATENATE(CHOOSE(ROW()-14,"A","B","C","D","E","F","G","H","I","J","K","L"),COLUMN()+1," ",CHOOSE(COLUMN(),"A","B","C","D","E","F","G","H","I","J","K","L"),ROW()-13),$R$28:$R$101,0),1)</f>
        <v>15</v>
      </c>
      <c r="J22" s="110" t="n">
        <f aca="false">INDEX($P$28:$P$101,MATCH(CONCATENATE(CHOOSE(ROW()-14,"A","B","C","D","E","F","G","H","I","J","K","L"),COLUMN()+1," ",CHOOSE(COLUMN(),"A","B","C","D","E","F","G","H","I","J","K","L"),ROW()-13),$R$28:$R$101,0),1)</f>
        <v>4</v>
      </c>
      <c r="K22" s="110" t="n">
        <f aca="false">INDEX($P$28:$P$101,MATCH(CONCATENATE(CHOOSE(ROW()-14,"A","B","C","D","E","F","G","H","I","J","K","L"),COLUMN()+1," ",CHOOSE(COLUMN(),"A","B","C","D","E","F","G","H","I","J","K","L"),ROW()-13),$R$28:$R$101,0),1)</f>
        <v>6</v>
      </c>
      <c r="L22" s="110" t="n">
        <f aca="false">INDEX($P$28:$P$101,MATCH(CONCATENATE(CHOOSE(ROW()-14,"A","B","C","D","E","F","G","H","I","J","K","L"),COLUMN()+1," ",CHOOSE(COLUMN(),"A","B","C","D","E","F","G","H","I","J","K","L"),ROW()-13),$R$28:$R$101,0),1)</f>
        <v>11</v>
      </c>
      <c r="M22" s="105" t="n">
        <v>7</v>
      </c>
      <c r="N22" s="100"/>
      <c r="O22" s="100" t="n">
        <v>3</v>
      </c>
      <c r="P22" s="100" t="n">
        <v>3</v>
      </c>
      <c r="Q22" s="100" t="n">
        <v>2</v>
      </c>
      <c r="R22" s="100" t="n">
        <v>4</v>
      </c>
      <c r="S22" s="100" t="n">
        <v>1</v>
      </c>
      <c r="T22" s="112" t="n">
        <v>3</v>
      </c>
      <c r="U22" s="112" t="n">
        <v>3</v>
      </c>
      <c r="V22" s="100" t="n">
        <f aca="false">SUM($N22:$U22)</f>
        <v>19</v>
      </c>
    </row>
    <row r="23" s="101" customFormat="true" ht="15" hidden="false" customHeight="true" outlineLevel="0" collapsed="false">
      <c r="A23" s="105" t="n">
        <v>8</v>
      </c>
      <c r="B23" s="110" t="n">
        <f aca="false">INDEX($P$28:$P$101,MATCH(CONCATENATE(CHOOSE(ROW()-14,"A","B","C","D","E","F","G","H","I","J","K","L"),COLUMN()+1," ",CHOOSE(COLUMN(),"A","B","C","D","E","F","G","H","I","J","K","L"),ROW()-13),$R$28:$R$101,0),1)</f>
        <v>2</v>
      </c>
      <c r="C23" s="110" t="n">
        <f aca="false">INDEX($P$28:$P$101,MATCH(CONCATENATE(CHOOSE(ROW()-14,"A","B","C","D","E","F","G","H","I","J","K","L"),COLUMN()+1," ",CHOOSE(COLUMN(),"A","B","C","D","E","F","G","H","I","J","K","L"),ROW()-13),$R$28:$R$101,0),1)</f>
        <v>13</v>
      </c>
      <c r="D23" s="108" t="n">
        <f aca="false">INDEX($P$28:$P$101,MATCH(CONCATENATE(CHOOSE(COLUMN(),"A","B","C","D","E","F","G","H","I","J","K","L"),ROW()-13," ",CHOOSE(ROW()-14,"A","B","C","D","E","F","G","H","I","J","K","L"),COLUMN()+1),$R$28:$R$101,0),1)</f>
        <v>4</v>
      </c>
      <c r="E23" s="108" t="n">
        <f aca="false">INDEX($P$28:$P$101,MATCH(CONCATENATE(CHOOSE(COLUMN(),"A","B","C","D","E","F","G","H","I","J","K","L"),ROW()-13," ",CHOOSE(ROW()-14,"A","B","C","D","E","F","G","H","I","J","K","L"),COLUMN()+1),$R$28:$R$101,0),1)</f>
        <v>8</v>
      </c>
      <c r="F23" s="108" t="n">
        <f aca="false">INDEX($P$28:$P$101,MATCH(CONCATENATE(CHOOSE(COLUMN(),"A","B","C","D","E","F","G","H","I","J","K","L"),ROW()-13," ",CHOOSE(ROW()-14,"A","B","C","D","E","F","G","H","I","J","K","L"),COLUMN()+1),$R$28:$R$101,0),1)</f>
        <v>3</v>
      </c>
      <c r="G23" s="108" t="n">
        <f aca="false">INDEX($P$28:$P$101,MATCH(CONCATENATE(CHOOSE(COLUMN(),"A","B","C","D","E","F","G","H","I","J","K","L"),ROW()-13," ",CHOOSE(ROW()-14,"A","B","C","D","E","F","G","H","I","J","K","L"),COLUMN()+1),$R$28:$R$101,0),1)</f>
        <v>9</v>
      </c>
      <c r="H23" s="108" t="n">
        <f aca="false">INDEX($P$28:$P$101,MATCH(CONCATENATE(CHOOSE(COLUMN(),"A","B","C","D","E","F","G","H","I","J","K","L"),ROW()-13," ",CHOOSE(ROW()-14,"A","B","C","D","E","F","G","H","I","J","K","L"),COLUMN()+1),$R$28:$R$101,0),1)</f>
        <v>15</v>
      </c>
      <c r="I23" s="106"/>
      <c r="J23" s="110" t="n">
        <f aca="false">INDEX($P$28:$P$101,MATCH(CONCATENATE(CHOOSE(ROW()-14,"A","B","C","D","E","F","G","H","I","J","K","L"),COLUMN()+1," ",CHOOSE(COLUMN(),"A","B","C","D","E","F","G","H","I","J","K","L"),ROW()-13),$R$28:$R$101,0),1)</f>
        <v>14</v>
      </c>
      <c r="K23" s="110" t="n">
        <f aca="false">INDEX($P$28:$P$101,MATCH(CONCATENATE(CHOOSE(ROW()-14,"A","B","C","D","E","F","G","H","I","J","K","L"),COLUMN()+1," ",CHOOSE(COLUMN(),"A","B","C","D","E","F","G","H","I","J","K","L"),ROW()-13),$R$28:$R$101,0),1)</f>
        <v>12</v>
      </c>
      <c r="L23" s="110" t="n">
        <f aca="false">INDEX($P$28:$P$101,MATCH(CONCATENATE(CHOOSE(ROW()-14,"A","B","C","D","E","F","G","H","I","J","K","L"),COLUMN()+1," ",CHOOSE(COLUMN(),"A","B","C","D","E","F","G","H","I","J","K","L"),ROW()-13),$R$28:$R$101,0),1)</f>
        <v>7</v>
      </c>
      <c r="M23" s="105" t="n">
        <v>8</v>
      </c>
      <c r="N23" s="100"/>
      <c r="O23" s="100" t="n">
        <v>1</v>
      </c>
      <c r="P23" s="100" t="n">
        <v>3</v>
      </c>
      <c r="Q23" s="100" t="n">
        <v>2</v>
      </c>
      <c r="R23" s="100" t="n">
        <v>3</v>
      </c>
      <c r="S23" s="100" t="n">
        <v>2</v>
      </c>
      <c r="T23" s="112" t="n">
        <v>4</v>
      </c>
      <c r="U23" s="112" t="n">
        <v>4</v>
      </c>
      <c r="V23" s="100" t="n">
        <f aca="false">SUM($N23:$U23)</f>
        <v>19</v>
      </c>
    </row>
    <row r="24" s="101" customFormat="true" ht="15" hidden="false" customHeight="true" outlineLevel="0" collapsed="false">
      <c r="A24" s="105" t="n">
        <v>9</v>
      </c>
      <c r="B24" s="110" t="n">
        <f aca="false">INDEX($P$28:$P$101,MATCH(CONCATENATE(CHOOSE(ROW()-14,"A","B","C","D","E","F","G","H","I","J","K","L"),COLUMN()+1," ",CHOOSE(COLUMN(),"A","B","C","D","E","F","G","H","I","J","K","L"),ROW()-13),$R$28:$R$101,0),1)</f>
        <v>8</v>
      </c>
      <c r="C24" s="110" t="n">
        <f aca="false">INDEX($P$28:$P$101,MATCH(CONCATENATE(CHOOSE(ROW()-14,"A","B","C","D","E","F","G","H","I","J","K","L"),COLUMN()+1," ",CHOOSE(COLUMN(),"A","B","C","D","E","F","G","H","I","J","K","L"),ROW()-13),$R$28:$R$101,0),1)</f>
        <v>11</v>
      </c>
      <c r="D24" s="110" t="n">
        <f aca="false">INDEX($P$28:$P$101,MATCH(CONCATENATE(CHOOSE(ROW()-14,"A","B","C","D","E","F","G","H","I","J","K","L"),COLUMN()+1," ",CHOOSE(COLUMN(),"A","B","C","D","E","F","G","H","I","J","K","L"),ROW()-13),$R$28:$R$101,0),1)</f>
        <v>7</v>
      </c>
      <c r="E24" s="108" t="n">
        <f aca="false">INDEX($P$28:$P$101,MATCH(CONCATENATE(CHOOSE(COLUMN(),"A","B","C","D","E","F","G","H","I","J","K","L"),ROW()-13," ",CHOOSE(ROW()-14,"A","B","C","D","E","F","G","H","I","J","K","L"),COLUMN()+1),$R$28:$R$101,0),1)</f>
        <v>1</v>
      </c>
      <c r="F24" s="108" t="n">
        <f aca="false">INDEX($P$28:$P$101,MATCH(CONCATENATE(CHOOSE(COLUMN(),"A","B","C","D","E","F","G","H","I","J","K","L"),ROW()-13," ",CHOOSE(ROW()-14,"A","B","C","D","E","F","G","H","I","J","K","L"),COLUMN()+1),$R$28:$R$101,0),1)</f>
        <v>2</v>
      </c>
      <c r="G24" s="108" t="n">
        <f aca="false">INDEX($P$28:$P$101,MATCH(CONCATENATE(CHOOSE(COLUMN(),"A","B","C","D","E","F","G","H","I","J","K","L"),ROW()-13," ",CHOOSE(ROW()-14,"A","B","C","D","E","F","G","H","I","J","K","L"),COLUMN()+1),$R$28:$R$101,0),1)</f>
        <v>5</v>
      </c>
      <c r="H24" s="108" t="n">
        <f aca="false">INDEX($P$28:$P$101,MATCH(CONCATENATE(CHOOSE(COLUMN(),"A","B","C","D","E","F","G","H","I","J","K","L"),ROW()-13," ",CHOOSE(ROW()-14,"A","B","C","D","E","F","G","H","I","J","K","L"),COLUMN()+1),$R$28:$R$101,0),1)</f>
        <v>4</v>
      </c>
      <c r="I24" s="108" t="n">
        <f aca="false">INDEX($P$28:$P$101,MATCH(CONCATENATE(CHOOSE(COLUMN(),"A","B","C","D","E","F","G","H","I","J","K","L"),ROW()-13," ",CHOOSE(ROW()-14,"A","B","C","D","E","F","G","H","I","J","K","L"),COLUMN()+1),$R$28:$R$101,0),1)</f>
        <v>14</v>
      </c>
      <c r="J24" s="106"/>
      <c r="K24" s="110" t="n">
        <f aca="false">INDEX($P$28:$P$101,MATCH(CONCATENATE(CHOOSE(ROW()-14,"A","B","C","D","E","F","G","H","I","J","K","L"),COLUMN()+1," ",CHOOSE(COLUMN(),"A","B","C","D","E","F","G","H","I","J","K","L"),ROW()-13),$R$28:$R$101,0),1)</f>
        <v>13</v>
      </c>
      <c r="L24" s="110" t="n">
        <f aca="false">INDEX($P$28:$P$101,MATCH(CONCATENATE(CHOOSE(ROW()-14,"A","B","C","D","E","F","G","H","I","J","K","L"),COLUMN()+1," ",CHOOSE(COLUMN(),"A","B","C","D","E","F","G","H","I","J","K","L"),ROW()-13),$R$28:$R$101,0),1)</f>
        <v>12</v>
      </c>
      <c r="M24" s="105" t="n">
        <v>9</v>
      </c>
      <c r="N24" s="100" t="n">
        <v>2</v>
      </c>
      <c r="O24" s="100" t="n">
        <v>1</v>
      </c>
      <c r="P24" s="100" t="n">
        <v>2</v>
      </c>
      <c r="Q24" s="100" t="n">
        <v>1</v>
      </c>
      <c r="R24" s="100" t="n">
        <v>2</v>
      </c>
      <c r="S24" s="100" t="n">
        <v>2</v>
      </c>
      <c r="T24" s="112" t="n">
        <v>4</v>
      </c>
      <c r="U24" s="112" t="n">
        <v>5</v>
      </c>
      <c r="V24" s="100" t="n">
        <f aca="false">SUM($N24:$U24)</f>
        <v>19</v>
      </c>
    </row>
    <row r="25" s="101" customFormat="true" ht="15" hidden="false" customHeight="true" outlineLevel="0" collapsed="false">
      <c r="A25" s="105" t="n">
        <v>10</v>
      </c>
      <c r="B25" s="110" t="n">
        <f aca="false">INDEX($P$28:$P$101,MATCH(CONCATENATE(CHOOSE(ROW()-14,"A","B","C","D","E","F","G","H","I","J","K","L"),COLUMN()+1," ",CHOOSE(COLUMN(),"A","B","C","D","E","F","G","H","I","J","K","L"),ROW()-13),$R$28:$R$101,0),1)</f>
        <v>1</v>
      </c>
      <c r="C25" s="110" t="n">
        <f aca="false">INDEX($P$28:$P$101,MATCH(CONCATENATE(CHOOSE(ROW()-14,"A","B","C","D","E","F","G","H","I","J","K","L"),COLUMN()+1," ",CHOOSE(COLUMN(),"A","B","C","D","E","F","G","H","I","J","K","L"),ROW()-13),$R$28:$R$101,0),1)</f>
        <v>7</v>
      </c>
      <c r="D25" s="110" t="n">
        <f aca="false">INDEX($P$28:$P$101,MATCH(CONCATENATE(CHOOSE(ROW()-14,"A","B","C","D","E","F","G","H","I","J","K","L"),COLUMN()+1," ",CHOOSE(COLUMN(),"A","B","C","D","E","F","G","H","I","J","K","L"),ROW()-13),$R$28:$R$101,0),1)</f>
        <v>11</v>
      </c>
      <c r="E25" s="110" t="n">
        <f aca="false">INDEX($P$28:$P$101,MATCH(CONCATENATE(CHOOSE(ROW()-14,"A","B","C","D","E","F","G","H","I","J","K","L"),COLUMN()+1," ",CHOOSE(COLUMN(),"A","B","C","D","E","F","G","H","I","J","K","L"),ROW()-13),$R$28:$R$101,0),1)</f>
        <v>3</v>
      </c>
      <c r="F25" s="108" t="n">
        <f aca="false">INDEX($P$28:$P$101,MATCH(CONCATENATE(CHOOSE(COLUMN(),"A","B","C","D","E","F","G","H","I","J","K","L"),ROW()-13," ",CHOOSE(ROW()-14,"A","B","C","D","E","F","G","H","I","J","K","L"),COLUMN()+1),$R$28:$R$101,0),1)</f>
        <v>8</v>
      </c>
      <c r="G25" s="108" t="n">
        <f aca="false">INDEX($P$28:$P$101,MATCH(CONCATENATE(CHOOSE(COLUMN(),"A","B","C","D","E","F","G","H","I","J","K","L"),ROW()-13," ",CHOOSE(ROW()-14,"A","B","C","D","E","F","G","H","I","J","K","L"),COLUMN()+1),$R$28:$R$101,0),1)</f>
        <v>4</v>
      </c>
      <c r="H25" s="108" t="n">
        <f aca="false">INDEX($P$28:$P$101,MATCH(CONCATENATE(CHOOSE(COLUMN(),"A","B","C","D","E","F","G","H","I","J","K","L"),ROW()-13," ",CHOOSE(ROW()-14,"A","B","C","D","E","F","G","H","I","J","K","L"),COLUMN()+1),$R$28:$R$101,0),1)</f>
        <v>6</v>
      </c>
      <c r="I25" s="108" t="n">
        <f aca="false">INDEX($P$28:$P$101,MATCH(CONCATENATE(CHOOSE(COLUMN(),"A","B","C","D","E","F","G","H","I","J","K","L"),ROW()-13," ",CHOOSE(ROW()-14,"A","B","C","D","E","F","G","H","I","J","K","L"),COLUMN()+1),$R$28:$R$101,0),1)</f>
        <v>12</v>
      </c>
      <c r="J25" s="108" t="n">
        <f aca="false">INDEX($P$28:$P$101,MATCH(CONCATENATE(CHOOSE(COLUMN(),"A","B","C","D","E","F","G","H","I","J","K","L"),ROW()-13," ",CHOOSE(ROW()-14,"A","B","C","D","E","F","G","H","I","J","K","L"),COLUMN()+1),$R$28:$R$101,0),1)</f>
        <v>13</v>
      </c>
      <c r="K25" s="106"/>
      <c r="L25" s="110" t="n">
        <f aca="false">INDEX($P$28:$P$101,MATCH(CONCATENATE(CHOOSE(ROW()-14,"A","B","C","D","E","F","G","H","I","J","K","L"),COLUMN()+1," ",CHOOSE(COLUMN(),"A","B","C","D","E","F","G","H","I","J","K","L"),ROW()-13),$R$28:$R$101,0),1)</f>
        <v>14</v>
      </c>
      <c r="M25" s="105" t="n">
        <v>10</v>
      </c>
      <c r="N25" s="100" t="n">
        <v>1</v>
      </c>
      <c r="O25" s="100" t="n">
        <v>1</v>
      </c>
      <c r="P25" s="100" t="n">
        <v>2</v>
      </c>
      <c r="Q25" s="100" t="n">
        <v>1</v>
      </c>
      <c r="R25" s="100" t="n">
        <v>3</v>
      </c>
      <c r="S25" s="100" t="n">
        <v>2</v>
      </c>
      <c r="T25" s="112" t="n">
        <v>4</v>
      </c>
      <c r="U25" s="112" t="n">
        <v>5</v>
      </c>
      <c r="V25" s="100" t="n">
        <f aca="false">SUM($N25:$U25)</f>
        <v>19</v>
      </c>
    </row>
    <row r="26" s="101" customFormat="true" ht="15" hidden="false" customHeight="true" outlineLevel="0" collapsed="false">
      <c r="A26" s="105" t="n">
        <v>11</v>
      </c>
      <c r="B26" s="110" t="n">
        <f aca="false">INDEX($P$28:$P$101,MATCH(CONCATENATE(CHOOSE(ROW()-14,"A","B","C","D","E","F","G","H","I","J","K","L"),COLUMN()+1," ",CHOOSE(COLUMN(),"A","B","C","D","E","F","G","H","I","J","K","L"),ROW()-13),$R$28:$R$101,0),1)</f>
        <v>13</v>
      </c>
      <c r="C26" s="110" t="n">
        <f aca="false">INDEX($P$28:$P$101,MATCH(CONCATENATE(CHOOSE(ROW()-14,"A","B","C","D","E","F","G","H","I","J","K","L"),COLUMN()+1," ",CHOOSE(COLUMN(),"A","B","C","D","E","F","G","H","I","J","K","L"),ROW()-13),$R$28:$R$101,0),1)</f>
        <v>5</v>
      </c>
      <c r="D26" s="110" t="n">
        <f aca="false">INDEX($P$28:$P$101,MATCH(CONCATENATE(CHOOSE(ROW()-14,"A","B","C","D","E","F","G","H","I","J","K","L"),COLUMN()+1," ",CHOOSE(COLUMN(),"A","B","C","D","E","F","G","H","I","J","K","L"),ROW()-13),$R$28:$R$101,0),1)</f>
        <v>6</v>
      </c>
      <c r="E26" s="110" t="n">
        <f aca="false">INDEX($P$28:$P$101,MATCH(CONCATENATE(CHOOSE(ROW()-14,"A","B","C","D","E","F","G","H","I","J","K","L"),COLUMN()+1," ",CHOOSE(COLUMN(),"A","B","C","D","E","F","G","H","I","J","K","L"),ROW()-13),$R$28:$R$101,0),1)</f>
        <v>2</v>
      </c>
      <c r="F26" s="110" t="n">
        <f aca="false">INDEX($P$28:$P$101,MATCH(CONCATENATE(CHOOSE(ROW()-14,"A","B","C","D","E","F","G","H","I","J","K","L"),COLUMN()+1," ",CHOOSE(COLUMN(),"A","B","C","D","E","F","G","H","I","J","K","L"),ROW()-13),$R$28:$R$101,0),1)</f>
        <v>1</v>
      </c>
      <c r="G26" s="108" t="n">
        <f aca="false">INDEX($P$28:$P$101,MATCH(CONCATENATE(CHOOSE(COLUMN(),"A","B","C","D","E","F","G","H","I","J","K","L"),ROW()-13," ",CHOOSE(ROW()-14,"A","B","C","D","E","F","G","H","I","J","K","L"),COLUMN()+1),$R$28:$R$101,0),1)</f>
        <v>3</v>
      </c>
      <c r="H26" s="108" t="n">
        <f aca="false">INDEX($P$28:$P$101,MATCH(CONCATENATE(CHOOSE(COLUMN(),"A","B","C","D","E","F","G","H","I","J","K","L"),ROW()-13," ",CHOOSE(ROW()-14,"A","B","C","D","E","F","G","H","I","J","K","L"),COLUMN()+1),$R$28:$R$101,0),1)</f>
        <v>11</v>
      </c>
      <c r="I26" s="108" t="n">
        <f aca="false">INDEX($P$28:$P$101,MATCH(CONCATENATE(CHOOSE(COLUMN(),"A","B","C","D","E","F","G","H","I","J","K","L"),ROW()-13," ",CHOOSE(ROW()-14,"A","B","C","D","E","F","G","H","I","J","K","L"),COLUMN()+1),$R$28:$R$101,0),1)</f>
        <v>7</v>
      </c>
      <c r="J26" s="108" t="n">
        <f aca="false">INDEX($P$28:$P$101,MATCH(CONCATENATE(CHOOSE(COLUMN(),"A","B","C","D","E","F","G","H","I","J","K","L"),ROW()-13," ",CHOOSE(ROW()-14,"A","B","C","D","E","F","G","H","I","J","K","L"),COLUMN()+1),$R$28:$R$101,0),1)</f>
        <v>12</v>
      </c>
      <c r="K26" s="111" t="n">
        <f aca="false">INDEX($P$28:$P$101,MATCH(CONCATENATE(CHOOSE(COLUMN(),"A","B","C","D","E","F","G","H","I","J","K","L"),ROW()-13," ",CHOOSE(ROW()-14,"A","B","C","D","E","F","G","H","I","J","K","L"),COLUMN()+1),$R$28:$R$101,0),1)</f>
        <v>14</v>
      </c>
      <c r="L26" s="106"/>
      <c r="M26" s="105" t="n">
        <v>11</v>
      </c>
      <c r="N26" s="100" t="n">
        <v>3</v>
      </c>
      <c r="O26" s="100" t="n">
        <v>1</v>
      </c>
      <c r="P26" s="100" t="n">
        <v>3</v>
      </c>
      <c r="Q26" s="100" t="n">
        <v>3</v>
      </c>
      <c r="R26" s="100" t="n">
        <v>4</v>
      </c>
      <c r="S26" s="100" t="n">
        <v>5</v>
      </c>
      <c r="V26" s="100" t="n">
        <f aca="false">SUM($N26:$U26)</f>
        <v>19</v>
      </c>
    </row>
    <row r="27" s="101" customFormat="true" ht="15" hidden="false" customHeight="true" outlineLevel="0" collapsed="false">
      <c r="A27" s="113" t="s">
        <v>34</v>
      </c>
      <c r="B27" s="102" t="s">
        <v>35</v>
      </c>
      <c r="C27" s="102"/>
      <c r="D27" s="100"/>
      <c r="E27" s="114" t="s">
        <v>36</v>
      </c>
      <c r="F27" s="114"/>
      <c r="G27" s="114"/>
      <c r="H27" s="114"/>
      <c r="I27" s="114"/>
      <c r="J27" s="100"/>
      <c r="K27" s="115" t="s">
        <v>31</v>
      </c>
      <c r="L27" s="116" t="s">
        <v>37</v>
      </c>
      <c r="M27" s="116"/>
      <c r="N27" s="117" t="s">
        <v>38</v>
      </c>
      <c r="O27" s="118" t="s">
        <v>27</v>
      </c>
      <c r="P27" s="115" t="s">
        <v>31</v>
      </c>
      <c r="Q27" s="100"/>
      <c r="R27" s="100"/>
      <c r="S27" s="100"/>
      <c r="T27" s="100"/>
      <c r="U27" s="100"/>
      <c r="V27" s="100"/>
    </row>
    <row r="28" s="101" customFormat="true" ht="15" hidden="false" customHeight="true" outlineLevel="0" collapsed="false">
      <c r="A28" s="119" t="n">
        <v>1</v>
      </c>
      <c r="B28" s="120" t="n">
        <v>1</v>
      </c>
      <c r="C28" s="120" t="n">
        <v>10</v>
      </c>
      <c r="D28" s="100"/>
      <c r="E28" s="100"/>
      <c r="F28" s="100"/>
      <c r="G28" s="100"/>
      <c r="H28" s="100"/>
      <c r="I28" s="121" t="s">
        <v>39</v>
      </c>
      <c r="J28" s="100"/>
      <c r="K28" s="119" t="n">
        <v>1</v>
      </c>
      <c r="L28" s="122" t="n">
        <f aca="false">$B28</f>
        <v>1</v>
      </c>
      <c r="M28" s="123" t="n">
        <f aca="false">$C28</f>
        <v>10</v>
      </c>
      <c r="N28" s="124" t="str">
        <f aca="false">IF(ISBLANK('RR page 1'!$H5),"",IF('RR page 1'!$H5="B",$B28,$C28))</f>
        <v/>
      </c>
      <c r="O28" s="125" t="n">
        <v>1</v>
      </c>
      <c r="P28" s="119" t="n">
        <v>1</v>
      </c>
      <c r="Q28" s="100"/>
      <c r="R28" s="126" t="str">
        <f aca="false">CONCATENATE(ADDRESS($B28+2,$C28+1,4,1)," ",ADDRESS($C28+2,$B28+1,4,1))</f>
        <v>K3 B12</v>
      </c>
      <c r="S28" s="127"/>
      <c r="T28" s="127"/>
      <c r="U28" s="127"/>
      <c r="V28" s="100"/>
    </row>
    <row r="29" s="101" customFormat="true" ht="15" hidden="false" customHeight="true" outlineLevel="0" collapsed="false">
      <c r="A29" s="119" t="n">
        <v>1</v>
      </c>
      <c r="B29" s="120" t="n">
        <v>9</v>
      </c>
      <c r="C29" s="120" t="n">
        <v>4</v>
      </c>
      <c r="D29" s="100"/>
      <c r="E29" s="100"/>
      <c r="F29" s="100"/>
      <c r="G29" s="100"/>
      <c r="H29" s="100"/>
      <c r="I29" s="100"/>
      <c r="J29" s="100"/>
      <c r="K29" s="119"/>
      <c r="L29" s="122" t="n">
        <f aca="false">$B29</f>
        <v>9</v>
      </c>
      <c r="M29" s="123" t="n">
        <f aca="false">$C29</f>
        <v>4</v>
      </c>
      <c r="N29" s="124" t="str">
        <f aca="false">IF(ISBLANK('RR page 1'!$H6),"",IF('RR page 1'!$H6="B",$B29,$C29))</f>
        <v/>
      </c>
      <c r="O29" s="125" t="n">
        <v>2</v>
      </c>
      <c r="P29" s="119" t="n">
        <v>1</v>
      </c>
      <c r="Q29" s="100"/>
      <c r="R29" s="126" t="str">
        <f aca="false">CONCATENATE(ADDRESS($B29+2,$C29+1,4,1)," ",ADDRESS($C29+2,$B29+1,4,1))</f>
        <v>E11 J6</v>
      </c>
      <c r="S29" s="127"/>
      <c r="T29" s="127"/>
      <c r="U29" s="127"/>
      <c r="V29" s="100"/>
    </row>
    <row r="30" s="101" customFormat="true" ht="15" hidden="false" customHeight="true" outlineLevel="0" collapsed="false">
      <c r="A30" s="119" t="n">
        <v>1</v>
      </c>
      <c r="B30" s="120" t="n">
        <v>5</v>
      </c>
      <c r="C30" s="120" t="n">
        <v>11</v>
      </c>
      <c r="D30" s="100" t="s">
        <v>33</v>
      </c>
      <c r="E30" s="128" t="n">
        <v>10</v>
      </c>
      <c r="F30" s="128"/>
      <c r="G30" s="128"/>
      <c r="H30" s="128"/>
      <c r="I30" s="128"/>
      <c r="J30" s="128"/>
      <c r="K30" s="119"/>
      <c r="L30" s="122" t="n">
        <f aca="false">$B30</f>
        <v>5</v>
      </c>
      <c r="M30" s="123" t="n">
        <f aca="false">$C30</f>
        <v>11</v>
      </c>
      <c r="N30" s="124" t="str">
        <f aca="false">IF(ISBLANK('RR page 1'!$H7),"",IF('RR page 1'!$H7="B",$B30,$C30))</f>
        <v/>
      </c>
      <c r="O30" s="125" t="n">
        <v>3</v>
      </c>
      <c r="P30" s="119" t="n">
        <v>1</v>
      </c>
      <c r="Q30" s="100"/>
      <c r="R30" s="126" t="str">
        <f aca="false">CONCATENATE(ADDRESS($B30+2,$C30+1,4,1)," ",ADDRESS($C30+2,$B30+1,4,1))</f>
        <v>L7 F13</v>
      </c>
      <c r="S30" s="127"/>
      <c r="T30" s="127"/>
      <c r="U30" s="127"/>
      <c r="V30" s="100"/>
    </row>
    <row r="31" s="101" customFormat="true" ht="15" hidden="false" customHeight="true" outlineLevel="0" collapsed="false">
      <c r="A31" s="119"/>
      <c r="B31" s="120"/>
      <c r="C31" s="120"/>
      <c r="D31" s="100" t="n">
        <f aca="false">COUNT(E30:J30)</f>
        <v>1</v>
      </c>
      <c r="E31" s="128"/>
      <c r="F31" s="128"/>
      <c r="G31" s="128"/>
      <c r="H31" s="128"/>
      <c r="I31" s="128"/>
      <c r="J31" s="128"/>
      <c r="K31" s="119"/>
      <c r="L31" s="129"/>
      <c r="M31" s="129"/>
      <c r="N31" s="124"/>
      <c r="O31" s="125"/>
      <c r="P31" s="119"/>
      <c r="Q31" s="100"/>
      <c r="R31" s="126"/>
      <c r="S31" s="127"/>
      <c r="T31" s="127"/>
      <c r="U31" s="127"/>
      <c r="V31" s="100"/>
    </row>
    <row r="32" s="101" customFormat="true" ht="15" hidden="false" customHeight="true" outlineLevel="0" collapsed="false">
      <c r="A32" s="119" t="n">
        <v>2</v>
      </c>
      <c r="B32" s="120" t="n">
        <v>9</v>
      </c>
      <c r="C32" s="120" t="n">
        <v>5</v>
      </c>
      <c r="D32" s="100" t="s">
        <v>32</v>
      </c>
      <c r="E32" s="128" t="n">
        <v>8</v>
      </c>
      <c r="F32" s="128"/>
      <c r="G32" s="128"/>
      <c r="H32" s="128"/>
      <c r="I32" s="128"/>
      <c r="J32" s="128"/>
      <c r="K32" s="119" t="n">
        <v>2</v>
      </c>
      <c r="L32" s="130" t="n">
        <f aca="false">IF(ISERROR(MATCH(B32,$B28:$B30,0)),IF(ISERROR(MATCH(B32,$C28:$C30,0)),IF(ISERROR(MATCH(INDEX($E30:$J30,MATCH(B32,$E32:$J32,0)),$B28:$B30,0)),INDEX($M28:$M30,MATCH(INDEX($E30:$J30,MATCH(B32,$E32:$J32,0)),$C28:$C30,0),1),INDEX($L28:$L30,MATCH(INDEX($E30:$J30,MATCH(B32,$E32:$J32,0)),$B28:$B30,0),1)),INDEX($M28:$M30,MATCH(B32,$C28:$C30,0),1)),INDEX($L28:$L30,MATCH(B32,$B28:$B30,0),1))</f>
        <v>9</v>
      </c>
      <c r="M32" s="130" t="n">
        <f aca="false">IF(ISERROR(MATCH(C32,$B28:$B30,0)),IF(ISERROR(MATCH(C32,$C28:$C30,0)),IF(ISERROR(MATCH(INDEX($E30:$J30,MATCH(C32,$E32:$J32,0)),$B28:$B30,0)),INDEX($M28:$M30,MATCH(INDEX($E30:$J30,MATCH(C32,$E32:$J32,0)),$C28:$C30,0),1),INDEX($L28:$L30,MATCH(INDEX($E30:$J30,MATCH(C32,$E32:$J32,0)),$B28:$B30,0),1)),INDEX($M28:$M30,MATCH(C32,$C28:$C30,0),1)),INDEX($L28:$L30,MATCH(C32,$B28:$B30,0),1))</f>
        <v>5</v>
      </c>
      <c r="N32" s="124" t="str">
        <f aca="false">IF(ISBLANK('RR page 1'!$H9),"",IF('RR page 1'!$H9="B",$B32,$C32))</f>
        <v/>
      </c>
      <c r="O32" s="125" t="n">
        <v>1</v>
      </c>
      <c r="P32" s="119" t="n">
        <v>2</v>
      </c>
      <c r="Q32" s="100"/>
      <c r="R32" s="126" t="str">
        <f aca="false">CONCATENATE(ADDRESS($B32+2,$C32+1,4,1)," ",ADDRESS($C32+2,$B32+1,4,1))</f>
        <v>F11 J7</v>
      </c>
      <c r="S32" s="127"/>
      <c r="T32" s="127"/>
      <c r="U32" s="127"/>
      <c r="V32" s="100"/>
    </row>
    <row r="33" s="101" customFormat="true" ht="15" hidden="false" customHeight="true" outlineLevel="0" collapsed="false">
      <c r="A33" s="119" t="n">
        <v>2</v>
      </c>
      <c r="B33" s="120" t="n">
        <v>1</v>
      </c>
      <c r="C33" s="120" t="n">
        <v>8</v>
      </c>
      <c r="D33" s="131"/>
      <c r="E33" s="128"/>
      <c r="F33" s="128"/>
      <c r="G33" s="128"/>
      <c r="H33" s="128"/>
      <c r="I33" s="128"/>
      <c r="J33" s="128"/>
      <c r="K33" s="119"/>
      <c r="L33" s="130" t="n">
        <f aca="false">IF(ISERROR(MATCH(B33,$B28:$B30,0)),IF(ISERROR(MATCH(B33,$C28:$C30,0)),IF(ISERROR(MATCH(INDEX($E30:$J30,MATCH(B33,$E32:$J32,0)),$B28:$B30,0)),INDEX($M28:$M30,MATCH(INDEX($E30:$J30,MATCH(B33,$E32:$J32,0)),$C28:$C30,0),1),INDEX($L28:$L30,MATCH(INDEX($E30:$J30,MATCH(B33,$E32:$J32,0)),$B28:$B30,0),1)),INDEX($M28:$M30,MATCH(B33,$C28:$C30,0),1)),INDEX($L28:$L30,MATCH(B33,$B28:$B30,0),1))</f>
        <v>1</v>
      </c>
      <c r="M33" s="130" t="n">
        <f aca="false">IF(ISERROR(MATCH(C33,$B28:$B30,0)),IF(ISERROR(MATCH(C33,$C28:$C30,0)),IF(ISERROR(MATCH(INDEX($E30:$J30,MATCH(C33,$E32:$J32,0)),$B28:$B30,0)),INDEX($M28:$M30,MATCH(INDEX($E30:$J30,MATCH(C33,$E32:$J32,0)),$C28:$C30,0),1),INDEX($L28:$L30,MATCH(INDEX($E30:$J30,MATCH(C33,$E32:$J32,0)),$B28:$B30,0),1)),INDEX($M28:$M30,MATCH(C33,$C28:$C30,0),1)),INDEX($L28:$L30,MATCH(C33,$B28:$B30,0),1))</f>
        <v>10</v>
      </c>
      <c r="N33" s="124" t="str">
        <f aca="false">IF(ISBLANK('RR page 1'!$H10),"",IF('RR page 1'!$H10="B",$B33,$C33))</f>
        <v/>
      </c>
      <c r="O33" s="125" t="n">
        <v>2</v>
      </c>
      <c r="P33" s="119" t="n">
        <v>2</v>
      </c>
      <c r="Q33" s="100"/>
      <c r="R33" s="126" t="str">
        <f aca="false">CONCATENATE(ADDRESS($B33+2,$C33+1,4,1)," ",ADDRESS($C33+2,$B33+1,4,1))</f>
        <v>I3 B10</v>
      </c>
      <c r="S33" s="127"/>
      <c r="T33" s="127"/>
      <c r="U33" s="127"/>
      <c r="V33" s="100"/>
    </row>
    <row r="34" s="101" customFormat="true" ht="15" hidden="false" customHeight="true" outlineLevel="0" collapsed="false">
      <c r="A34" s="119" t="n">
        <v>2</v>
      </c>
      <c r="B34" s="120" t="n">
        <v>4</v>
      </c>
      <c r="C34" s="120" t="n">
        <v>11</v>
      </c>
      <c r="D34" s="100" t="s">
        <v>33</v>
      </c>
      <c r="E34" s="132" t="n">
        <v>1</v>
      </c>
      <c r="F34" s="132" t="n">
        <v>9</v>
      </c>
      <c r="G34" s="132"/>
      <c r="H34" s="132"/>
      <c r="I34" s="132"/>
      <c r="J34" s="132"/>
      <c r="K34" s="119"/>
      <c r="L34" s="130" t="n">
        <f aca="false">IF(ISERROR(MATCH(B34,$B28:$B30,0)),IF(ISERROR(MATCH(B34,$C28:$C30,0)),IF(ISERROR(MATCH(INDEX($E30:$J30,MATCH(B34,$E32:$J32,0)),$B28:$B30,0)),INDEX($M28:$M30,MATCH(INDEX($E30:$J30,MATCH(B34,$E32:$J32,0)),$C28:$C30,0),1),INDEX($L28:$L30,MATCH(INDEX($E30:$J30,MATCH(B34,$E32:$J32,0)),$B28:$B30,0),1)),INDEX($M28:$M30,MATCH(B34,$C28:$C30,0),1)),INDEX($L28:$L30,MATCH(B34,$B28:$B30,0),1))</f>
        <v>4</v>
      </c>
      <c r="M34" s="130" t="n">
        <f aca="false">IF(ISERROR(MATCH(C34,$B28:$B30,0)),IF(ISERROR(MATCH(C34,$C28:$C30,0)),IF(ISERROR(MATCH(INDEX($E30:$J30,MATCH(C34,$E32:$J32,0)),$B28:$B30,0)),INDEX($M28:$M30,MATCH(INDEX($E30:$J30,MATCH(C34,$E32:$J32,0)),$C28:$C30,0),1),INDEX($L28:$L30,MATCH(INDEX($E30:$J30,MATCH(C34,$E32:$J32,0)),$B28:$B30,0),1)),INDEX($M28:$M30,MATCH(C34,$C28:$C30,0),1)),INDEX($L28:$L30,MATCH(C34,$B28:$B30,0),1))</f>
        <v>11</v>
      </c>
      <c r="N34" s="124" t="str">
        <f aca="false">IF(ISBLANK('RR page 1'!$H11),"",IF('RR page 1'!$H11="B",$B34,$C34))</f>
        <v/>
      </c>
      <c r="O34" s="125" t="n">
        <v>3</v>
      </c>
      <c r="P34" s="119" t="n">
        <v>2</v>
      </c>
      <c r="Q34" s="100"/>
      <c r="R34" s="126" t="str">
        <f aca="false">CONCATENATE(ADDRESS($B34+2,$C34+1,4,1)," ",ADDRESS($C34+2,$B34+1,4,1))</f>
        <v>L6 E13</v>
      </c>
      <c r="S34" s="127"/>
      <c r="T34" s="127"/>
      <c r="U34" s="127"/>
      <c r="V34" s="100"/>
    </row>
    <row r="35" s="101" customFormat="true" ht="15" hidden="false" customHeight="true" outlineLevel="0" collapsed="false">
      <c r="A35" s="119"/>
      <c r="B35" s="120"/>
      <c r="C35" s="120"/>
      <c r="D35" s="100" t="n">
        <f aca="false">COUNT(E34:J34)</f>
        <v>2</v>
      </c>
      <c r="E35" s="132"/>
      <c r="F35" s="132"/>
      <c r="G35" s="132"/>
      <c r="H35" s="132"/>
      <c r="I35" s="132"/>
      <c r="J35" s="132"/>
      <c r="K35" s="119"/>
      <c r="L35" s="129"/>
      <c r="M35" s="129"/>
      <c r="N35" s="124"/>
      <c r="O35" s="125"/>
      <c r="P35" s="119"/>
      <c r="Q35" s="100"/>
      <c r="R35" s="126"/>
      <c r="S35" s="127"/>
      <c r="T35" s="127"/>
      <c r="U35" s="127"/>
      <c r="V35" s="100"/>
    </row>
    <row r="36" s="101" customFormat="true" ht="15" hidden="false" customHeight="true" outlineLevel="0" collapsed="false">
      <c r="A36" s="119" t="n">
        <v>3</v>
      </c>
      <c r="B36" s="120" t="n">
        <v>8</v>
      </c>
      <c r="C36" s="120" t="n">
        <v>5</v>
      </c>
      <c r="D36" s="131" t="s">
        <v>32</v>
      </c>
      <c r="E36" s="132" t="n">
        <v>6</v>
      </c>
      <c r="F36" s="132" t="n">
        <v>10</v>
      </c>
      <c r="G36" s="132"/>
      <c r="H36" s="132"/>
      <c r="I36" s="132"/>
      <c r="J36" s="132"/>
      <c r="K36" s="119" t="n">
        <v>3</v>
      </c>
      <c r="L36" s="130" t="n">
        <f aca="false">IF(ISERROR(MATCH(B36,$B32:$B34,0)),IF(ISERROR(MATCH(B36,$C32:$C34,0)),IF(ISERROR(MATCH(INDEX($E34:$J34,MATCH(B36,$E36:$J36,0)),$B32:$B34,0)),INDEX($M32:$M34,MATCH(INDEX($E34:$J34,MATCH(B36,$E36:$J36,0)),$C32:$C34,0),1),INDEX($L32:$L34,MATCH(INDEX($E34:$J34,MATCH(B36,$E36:$J36,0)),$B32:$B34,0),1)),INDEX($M32:$M34,MATCH(B36,$C32:$C34,0),1)),INDEX($L32:$L34,MATCH(B36,$B32:$B34,0),1))</f>
        <v>10</v>
      </c>
      <c r="M36" s="130" t="n">
        <f aca="false">IF(ISERROR(MATCH(C36,$B32:$B34,0)),IF(ISERROR(MATCH(C36,$C32:$C34,0)),IF(ISERROR(MATCH(INDEX($E34:$J34,MATCH(C36,$E36:$J36,0)),$B32:$B34,0)),INDEX($M32:$M34,MATCH(INDEX($E34:$J34,MATCH(C36,$E36:$J36,0)),$C32:$C34,0),1),INDEX($L32:$L34,MATCH(INDEX($E34:$J34,MATCH(C36,$E36:$J36,0)),$B32:$B34,0),1)),INDEX($M32:$M34,MATCH(C36,$C32:$C34,0),1)),INDEX($L32:$L34,MATCH(C36,$B32:$B34,0),1))</f>
        <v>5</v>
      </c>
      <c r="N36" s="124" t="str">
        <f aca="false">IF(ISBLANK('RR page 1'!$H13),"",IF('RR page 1'!$H13="B",$B36,$C36))</f>
        <v/>
      </c>
      <c r="O36" s="125" t="n">
        <v>1</v>
      </c>
      <c r="P36" s="119" t="n">
        <v>3</v>
      </c>
      <c r="Q36" s="100"/>
      <c r="R36" s="126" t="str">
        <f aca="false">CONCATENATE(ADDRESS($B36+2,$C36+1,4,1)," ",ADDRESS($C36+2,$B36+1,4,1))</f>
        <v>F10 I7</v>
      </c>
      <c r="S36" s="127"/>
      <c r="T36" s="127"/>
      <c r="U36" s="127"/>
      <c r="V36" s="100"/>
    </row>
    <row r="37" s="101" customFormat="true" ht="15" hidden="false" customHeight="true" outlineLevel="0" collapsed="false">
      <c r="A37" s="119" t="n">
        <v>3</v>
      </c>
      <c r="B37" s="120" t="n">
        <v>11</v>
      </c>
      <c r="C37" s="120" t="n">
        <v>6</v>
      </c>
      <c r="D37" s="100"/>
      <c r="E37" s="133"/>
      <c r="F37" s="133"/>
      <c r="G37" s="133"/>
      <c r="H37" s="133"/>
      <c r="I37" s="133"/>
      <c r="J37" s="133"/>
      <c r="K37" s="119"/>
      <c r="L37" s="130" t="n">
        <f aca="false">IF(ISERROR(MATCH(B37,$B32:$B34,0)),IF(ISERROR(MATCH(B37,$C32:$C34,0)),IF(ISERROR(MATCH(INDEX($E34:$J34,MATCH(B37,$E36:$J36,0)),$B32:$B34,0)),INDEX($M32:$M34,MATCH(INDEX($E34:$J34,MATCH(B37,$E36:$J36,0)),$C32:$C34,0),1),INDEX($L32:$L34,MATCH(INDEX($E34:$J34,MATCH(B37,$E36:$J36,0)),$B32:$B34,0),1)),INDEX($M32:$M34,MATCH(B37,$C32:$C34,0),1)),INDEX($L32:$L34,MATCH(B37,$B32:$B34,0),1))</f>
        <v>11</v>
      </c>
      <c r="M37" s="130" t="n">
        <f aca="false">IF(ISERROR(MATCH(C37,$B32:$B34,0)),IF(ISERROR(MATCH(C37,$C32:$C34,0)),IF(ISERROR(MATCH(INDEX($E34:$J34,MATCH(C37,$E36:$J36,0)),$B32:$B34,0)),INDEX($M32:$M34,MATCH(INDEX($E34:$J34,MATCH(C37,$E36:$J36,0)),$C32:$C34,0),1),INDEX($L32:$L34,MATCH(INDEX($E34:$J34,MATCH(C37,$E36:$J36,0)),$B32:$B34,0),1)),INDEX($M32:$M34,MATCH(C37,$C32:$C34,0),1)),INDEX($L32:$L34,MATCH(C37,$B32:$B34,0),1))</f>
        <v>1</v>
      </c>
      <c r="N37" s="124" t="str">
        <f aca="false">IF(ISBLANK('RR page 1'!$H14),"",IF('RR page 1'!$H14="B",$B37,$C37))</f>
        <v/>
      </c>
      <c r="O37" s="125" t="n">
        <v>2</v>
      </c>
      <c r="P37" s="119" t="n">
        <v>3</v>
      </c>
      <c r="Q37" s="100"/>
      <c r="R37" s="126" t="str">
        <f aca="false">CONCATENATE(ADDRESS($B37+2,$C37+1,4,1)," ",ADDRESS($C37+2,$B37+1,4,1))</f>
        <v>G13 L8</v>
      </c>
      <c r="S37" s="127"/>
      <c r="T37" s="127"/>
      <c r="U37" s="127"/>
      <c r="V37" s="100"/>
    </row>
    <row r="38" s="101" customFormat="true" ht="15" hidden="false" customHeight="true" outlineLevel="0" collapsed="false">
      <c r="A38" s="119" t="n">
        <v>3</v>
      </c>
      <c r="B38" s="120" t="n">
        <v>4</v>
      </c>
      <c r="C38" s="120" t="n">
        <v>10</v>
      </c>
      <c r="D38" s="100" t="s">
        <v>33</v>
      </c>
      <c r="E38" s="133" t="n">
        <v>5</v>
      </c>
      <c r="F38" s="133" t="n">
        <v>11</v>
      </c>
      <c r="G38" s="133" t="n">
        <v>4</v>
      </c>
      <c r="H38" s="133"/>
      <c r="I38" s="133"/>
      <c r="J38" s="133"/>
      <c r="K38" s="119"/>
      <c r="L38" s="130" t="n">
        <f aca="false">IF(ISERROR(MATCH(B38,$B32:$B34,0)),IF(ISERROR(MATCH(B38,$C32:$C34,0)),IF(ISERROR(MATCH(INDEX($E34:$J34,MATCH(B38,$E36:$J36,0)),$B32:$B34,0)),INDEX($M32:$M34,MATCH(INDEX($E34:$J34,MATCH(B38,$E36:$J36,0)),$C32:$C34,0),1),INDEX($L32:$L34,MATCH(INDEX($E34:$J34,MATCH(B38,$E36:$J36,0)),$B32:$B34,0),1)),INDEX($M32:$M34,MATCH(B38,$C32:$C34,0),1)),INDEX($L32:$L34,MATCH(B38,$B32:$B34,0),1))</f>
        <v>4</v>
      </c>
      <c r="M38" s="130" t="n">
        <f aca="false">IF(ISERROR(MATCH(C38,$B32:$B34,0)),IF(ISERROR(MATCH(C38,$C32:$C34,0)),IF(ISERROR(MATCH(INDEX($E34:$J34,MATCH(C38,$E36:$J36,0)),$B32:$B34,0)),INDEX($M32:$M34,MATCH(INDEX($E34:$J34,MATCH(C38,$E36:$J36,0)),$C32:$C34,0),1),INDEX($L32:$L34,MATCH(INDEX($E34:$J34,MATCH(C38,$E36:$J36,0)),$B32:$B34,0),1)),INDEX($M32:$M34,MATCH(C38,$C32:$C34,0),1)),INDEX($L32:$L34,MATCH(C38,$B32:$B34,0),1))</f>
        <v>9</v>
      </c>
      <c r="N38" s="124" t="str">
        <f aca="false">IF(ISBLANK('RR page 1'!$H15),"",IF('RR page 1'!$H15="B",$B38,$C38))</f>
        <v/>
      </c>
      <c r="O38" s="125" t="n">
        <v>3</v>
      </c>
      <c r="P38" s="119" t="n">
        <v>3</v>
      </c>
      <c r="Q38" s="100"/>
      <c r="R38" s="126" t="str">
        <f aca="false">CONCATENATE(ADDRESS($B38+2,$C38+1,4,1)," ",ADDRESS($C38+2,$B38+1,4,1))</f>
        <v>K6 E12</v>
      </c>
      <c r="S38" s="127"/>
      <c r="T38" s="127"/>
      <c r="U38" s="127"/>
      <c r="V38" s="100"/>
    </row>
    <row r="39" s="101" customFormat="true" ht="15" hidden="false" customHeight="true" outlineLevel="0" collapsed="false">
      <c r="A39" s="119"/>
      <c r="B39" s="120"/>
      <c r="C39" s="120"/>
      <c r="D39" s="100" t="n">
        <f aca="false">COUNT(E38:J38)</f>
        <v>3</v>
      </c>
      <c r="E39" s="133"/>
      <c r="F39" s="133"/>
      <c r="G39" s="133"/>
      <c r="H39" s="133"/>
      <c r="I39" s="133"/>
      <c r="J39" s="133"/>
      <c r="K39" s="119"/>
      <c r="L39" s="129"/>
      <c r="M39" s="129"/>
      <c r="N39" s="124"/>
      <c r="O39" s="125"/>
      <c r="P39" s="119"/>
      <c r="Q39" s="100"/>
      <c r="R39" s="126"/>
      <c r="S39" s="127"/>
      <c r="T39" s="127"/>
      <c r="U39" s="127"/>
      <c r="V39" s="100"/>
    </row>
    <row r="40" s="101" customFormat="true" ht="15" hidden="false" customHeight="true" outlineLevel="0" collapsed="false">
      <c r="A40" s="119" t="n">
        <v>4</v>
      </c>
      <c r="B40" s="120" t="n">
        <v>10</v>
      </c>
      <c r="C40" s="120" t="n">
        <v>6</v>
      </c>
      <c r="D40" s="100" t="s">
        <v>32</v>
      </c>
      <c r="E40" s="133" t="n">
        <v>3</v>
      </c>
      <c r="F40" s="133" t="n">
        <v>7</v>
      </c>
      <c r="G40" s="133" t="n">
        <v>9</v>
      </c>
      <c r="H40" s="133"/>
      <c r="I40" s="133"/>
      <c r="J40" s="133"/>
      <c r="K40" s="119" t="n">
        <v>4</v>
      </c>
      <c r="L40" s="130" t="n">
        <f aca="false">IF(ISERROR(MATCH(B40,$B36:$B38,0)),IF(ISERROR(MATCH(B40,$C36:$C38,0)),IF(ISERROR(MATCH(INDEX($E38:$J38,MATCH(B40,$E40:$J40,0)),$B36:$B38,0)),INDEX($M36:$M38,MATCH(INDEX($E38:$J38,MATCH(B40,$E40:$J40,0)),$C36:$C38,0),1),INDEX($L36:$L38,MATCH(INDEX($E38:$J38,MATCH(B40,$E40:$J40,0)),$B36:$B38,0),1)),INDEX($M36:$M38,MATCH(B40,$C36:$C38,0),1)),INDEX($L36:$L38,MATCH(B40,$B36:$B38,0),1))</f>
        <v>9</v>
      </c>
      <c r="M40" s="130" t="n">
        <f aca="false">IF(ISERROR(MATCH(C40,$B36:$B38,0)),IF(ISERROR(MATCH(C40,$C36:$C38,0)),IF(ISERROR(MATCH(INDEX($E38:$J38,MATCH(C40,$E40:$J40,0)),$B36:$B38,0)),INDEX($M36:$M38,MATCH(INDEX($E38:$J38,MATCH(C40,$E40:$J40,0)),$C36:$C38,0),1),INDEX($L36:$L38,MATCH(INDEX($E38:$J38,MATCH(C40,$E40:$J40,0)),$B36:$B38,0),1)),INDEX($M36:$M38,MATCH(C40,$C36:$C38,0),1)),INDEX($L36:$L38,MATCH(C40,$B36:$B38,0),1))</f>
        <v>1</v>
      </c>
      <c r="N40" s="124" t="str">
        <f aca="false">IF(ISBLANK('RR page 1'!$H17),"",IF('RR page 1'!$H17="B",$B40,$C40))</f>
        <v/>
      </c>
      <c r="O40" s="125" t="n">
        <v>1</v>
      </c>
      <c r="P40" s="119" t="n">
        <v>4</v>
      </c>
      <c r="Q40" s="100"/>
      <c r="R40" s="126" t="str">
        <f aca="false">CONCATENATE(ADDRESS($B40+2,$C40+1,4,1)," ",ADDRESS($C40+2,$B40+1,4,1))</f>
        <v>G12 K8</v>
      </c>
      <c r="S40" s="127"/>
      <c r="T40" s="127"/>
      <c r="U40" s="127"/>
      <c r="V40" s="100"/>
    </row>
    <row r="41" s="101" customFormat="true" ht="15" hidden="false" customHeight="true" outlineLevel="0" collapsed="false">
      <c r="A41" s="119" t="n">
        <v>4</v>
      </c>
      <c r="B41" s="120" t="n">
        <v>8</v>
      </c>
      <c r="C41" s="120" t="n">
        <v>3</v>
      </c>
      <c r="D41" s="131"/>
      <c r="E41" s="133"/>
      <c r="F41" s="133"/>
      <c r="G41" s="133"/>
      <c r="H41" s="133"/>
      <c r="I41" s="132"/>
      <c r="J41" s="133"/>
      <c r="K41" s="119"/>
      <c r="L41" s="130" t="n">
        <f aca="false">IF(ISERROR(MATCH(B41,$B36:$B38,0)),IF(ISERROR(MATCH(B41,$C36:$C38,0)),IF(ISERROR(MATCH(INDEX($E38:$J38,MATCH(B41,$E40:$J40,0)),$B36:$B38,0)),INDEX($M36:$M38,MATCH(INDEX($E38:$J38,MATCH(B41,$E40:$J40,0)),$C36:$C38,0),1),INDEX($L36:$L38,MATCH(INDEX($E38:$J38,MATCH(B41,$E40:$J40,0)),$B36:$B38,0),1)),INDEX($M36:$M38,MATCH(B41,$C36:$C38,0),1)),INDEX($L36:$L38,MATCH(B41,$B36:$B38,0),1))</f>
        <v>10</v>
      </c>
      <c r="M41" s="130" t="n">
        <f aca="false">IF(ISERROR(MATCH(C41,$B36:$B38,0)),IF(ISERROR(MATCH(C41,$C36:$C38,0)),IF(ISERROR(MATCH(INDEX($E38:$J38,MATCH(C41,$E40:$J40,0)),$B36:$B38,0)),INDEX($M36:$M38,MATCH(INDEX($E38:$J38,MATCH(C41,$E40:$J40,0)),$C36:$C38,0),1),INDEX($L36:$L38,MATCH(INDEX($E38:$J38,MATCH(C41,$E40:$J40,0)),$B36:$B38,0),1)),INDEX($M36:$M38,MATCH(C41,$C36:$C38,0),1)),INDEX($L36:$L38,MATCH(C41,$B36:$B38,0),1))</f>
        <v>5</v>
      </c>
      <c r="N41" s="124" t="str">
        <f aca="false">IF(ISBLANK('RR page 1'!$H18),"",IF('RR page 1'!$H18="B",$B41,$C41))</f>
        <v/>
      </c>
      <c r="O41" s="125" t="n">
        <v>2</v>
      </c>
      <c r="P41" s="119" t="n">
        <v>4</v>
      </c>
      <c r="Q41" s="100"/>
      <c r="R41" s="126" t="str">
        <f aca="false">CONCATENATE(ADDRESS($B41+2,$C41+1,4,1)," ",ADDRESS($C41+2,$B41+1,4,1))</f>
        <v>D10 I5</v>
      </c>
      <c r="S41" s="127"/>
      <c r="T41" s="127"/>
      <c r="U41" s="127"/>
      <c r="V41" s="100"/>
    </row>
    <row r="42" s="101" customFormat="true" ht="15" hidden="false" customHeight="true" outlineLevel="0" collapsed="false">
      <c r="A42" s="119" t="n">
        <v>4</v>
      </c>
      <c r="B42" s="120" t="n">
        <v>9</v>
      </c>
      <c r="C42" s="120" t="n">
        <v>7</v>
      </c>
      <c r="D42" s="100" t="s">
        <v>33</v>
      </c>
      <c r="E42" s="133" t="n">
        <v>8</v>
      </c>
      <c r="F42" s="133" t="n">
        <v>10</v>
      </c>
      <c r="G42" s="133"/>
      <c r="H42" s="133"/>
      <c r="I42" s="133"/>
      <c r="J42" s="133"/>
      <c r="K42" s="119"/>
      <c r="L42" s="130" t="n">
        <f aca="false">IF(ISERROR(MATCH(B42,$B36:$B38,0)),IF(ISERROR(MATCH(B42,$C36:$C38,0)),IF(ISERROR(MATCH(INDEX($E38:$J38,MATCH(B42,$E40:$J40,0)),$B36:$B38,0)),INDEX($M36:$M38,MATCH(INDEX($E38:$J38,MATCH(B42,$E40:$J40,0)),$C36:$C38,0),1),INDEX($L36:$L38,MATCH(INDEX($E38:$J38,MATCH(B42,$E40:$J40,0)),$B36:$B38,0),1)),INDEX($M36:$M38,MATCH(B42,$C36:$C38,0),1)),INDEX($L36:$L38,MATCH(B42,$B36:$B38,0),1))</f>
        <v>4</v>
      </c>
      <c r="M42" s="130" t="n">
        <f aca="false">IF(ISERROR(MATCH(C42,$B36:$B38,0)),IF(ISERROR(MATCH(C42,$C36:$C38,0)),IF(ISERROR(MATCH(INDEX($E38:$J38,MATCH(C42,$E40:$J40,0)),$B36:$B38,0)),INDEX($M36:$M38,MATCH(INDEX($E38:$J38,MATCH(C42,$E40:$J40,0)),$C36:$C38,0),1),INDEX($L36:$L38,MATCH(INDEX($E38:$J38,MATCH(C42,$E40:$J40,0)),$B36:$B38,0),1)),INDEX($M36:$M38,MATCH(C42,$C36:$C38,0),1)),INDEX($L36:$L38,MATCH(C42,$B36:$B38,0),1))</f>
        <v>11</v>
      </c>
      <c r="N42" s="124" t="str">
        <f aca="false">IF(ISBLANK('RR page 1'!$H19),"",IF('RR page 1'!$H19="B",$B42,$C42))</f>
        <v/>
      </c>
      <c r="O42" s="125" t="n">
        <v>3</v>
      </c>
      <c r="P42" s="119" t="n">
        <v>4</v>
      </c>
      <c r="Q42" s="100"/>
      <c r="R42" s="126" t="str">
        <f aca="false">CONCATENATE(ADDRESS($B42+2,$C42+1,4,1)," ",ADDRESS($C42+2,$B42+1,4,1))</f>
        <v>H11 J9</v>
      </c>
      <c r="S42" s="127"/>
      <c r="T42" s="127"/>
      <c r="U42" s="127"/>
      <c r="V42" s="100"/>
    </row>
    <row r="43" s="101" customFormat="true" ht="15" hidden="false" customHeight="true" outlineLevel="0" collapsed="false">
      <c r="A43" s="119"/>
      <c r="B43" s="120"/>
      <c r="C43" s="120"/>
      <c r="D43" s="100" t="n">
        <f aca="false">COUNT(E42:J42)</f>
        <v>2</v>
      </c>
      <c r="E43" s="133"/>
      <c r="F43" s="133"/>
      <c r="G43" s="133"/>
      <c r="H43" s="133"/>
      <c r="I43" s="133"/>
      <c r="J43" s="133"/>
      <c r="K43" s="119"/>
      <c r="L43" s="129"/>
      <c r="M43" s="129"/>
      <c r="N43" s="124"/>
      <c r="O43" s="125"/>
      <c r="P43" s="119"/>
      <c r="Q43" s="100"/>
      <c r="R43" s="126"/>
      <c r="S43" s="127"/>
      <c r="T43" s="127"/>
      <c r="U43" s="127"/>
      <c r="V43" s="100"/>
    </row>
    <row r="44" s="101" customFormat="true" ht="15" hidden="false" customHeight="true" outlineLevel="0" collapsed="false">
      <c r="A44" s="119" t="n">
        <v>5</v>
      </c>
      <c r="B44" s="120" t="n">
        <v>9</v>
      </c>
      <c r="C44" s="120" t="n">
        <v>6</v>
      </c>
      <c r="D44" s="131" t="s">
        <v>32</v>
      </c>
      <c r="E44" s="133" t="n">
        <v>2</v>
      </c>
      <c r="F44" s="133" t="n">
        <v>11</v>
      </c>
      <c r="G44" s="133"/>
      <c r="H44" s="133"/>
      <c r="I44" s="133"/>
      <c r="J44" s="133"/>
      <c r="K44" s="119" t="n">
        <v>5</v>
      </c>
      <c r="L44" s="130" t="n">
        <f aca="false">IF(ISERROR(MATCH(B44,$B40:$B42,0)),IF(ISERROR(MATCH(B44,$C40:$C42,0)),IF(ISERROR(MATCH(INDEX($E42:$J42,MATCH(B44,$E44:$J44,0)),$B40:$B42,0)),INDEX($M40:$M42,MATCH(INDEX($E42:$J42,MATCH(B44,$E44:$J44,0)),$C40:$C42,0),1),INDEX($L40:$L42,MATCH(INDEX($E42:$J42,MATCH(B44,$E44:$J44,0)),$B40:$B42,0),1)),INDEX($M40:$M42,MATCH(B44,$C40:$C42,0),1)),INDEX($L40:$L42,MATCH(B44,$B40:$B42,0),1))</f>
        <v>4</v>
      </c>
      <c r="M44" s="130" t="n">
        <f aca="false">IF(ISERROR(MATCH(C44,$B40:$B42,0)),IF(ISERROR(MATCH(C44,$C40:$C42,0)),IF(ISERROR(MATCH(INDEX($E42:$J42,MATCH(C44,$E44:$J44,0)),$B40:$B42,0)),INDEX($M40:$M42,MATCH(INDEX($E42:$J42,MATCH(C44,$E44:$J44,0)),$C40:$C42,0),1),INDEX($L40:$L42,MATCH(INDEX($E42:$J42,MATCH(C44,$E44:$J44,0)),$B40:$B42,0),1)),INDEX($M40:$M42,MATCH(C44,$C40:$C42,0),1)),INDEX($L40:$L42,MATCH(C44,$B40:$B42,0),1))</f>
        <v>1</v>
      </c>
      <c r="N44" s="124" t="str">
        <f aca="false">IF(ISBLANK('RR page 1'!$H21),"",IF('RR page 1'!$H21="B",$B44,$C44))</f>
        <v/>
      </c>
      <c r="O44" s="125" t="n">
        <v>1</v>
      </c>
      <c r="P44" s="119" t="n">
        <v>5</v>
      </c>
      <c r="Q44" s="100"/>
      <c r="R44" s="126" t="str">
        <f aca="false">CONCATENATE(ADDRESS($B44+2,$C44+1,4,1)," ",ADDRESS($C44+2,$B44+1,4,1))</f>
        <v>G11 J8</v>
      </c>
      <c r="S44" s="127"/>
      <c r="T44" s="127"/>
      <c r="U44" s="127"/>
      <c r="V44" s="100"/>
    </row>
    <row r="45" s="101" customFormat="true" ht="15" hidden="false" customHeight="true" outlineLevel="0" collapsed="false">
      <c r="A45" s="119" t="n">
        <v>5</v>
      </c>
      <c r="B45" s="120" t="n">
        <v>7</v>
      </c>
      <c r="C45" s="120" t="n">
        <v>3</v>
      </c>
      <c r="D45" s="100"/>
      <c r="E45" s="133"/>
      <c r="F45" s="133"/>
      <c r="G45" s="133"/>
      <c r="H45" s="133"/>
      <c r="I45" s="133"/>
      <c r="J45" s="133"/>
      <c r="K45" s="119"/>
      <c r="L45" s="130" t="n">
        <f aca="false">IF(ISERROR(MATCH(B45,$B40:$B42,0)),IF(ISERROR(MATCH(B45,$C40:$C42,0)),IF(ISERROR(MATCH(INDEX($E42:$J42,MATCH(B45,$E44:$J44,0)),$B40:$B42,0)),INDEX($M40:$M42,MATCH(INDEX($E42:$J42,MATCH(B45,$E44:$J44,0)),$C40:$C42,0),1),INDEX($L40:$L42,MATCH(INDEX($E42:$J42,MATCH(B45,$E44:$J44,0)),$B40:$B42,0),1)),INDEX($M40:$M42,MATCH(B45,$C40:$C42,0),1)),INDEX($L40:$L42,MATCH(B45,$B40:$B42,0),1))</f>
        <v>11</v>
      </c>
      <c r="M45" s="130" t="n">
        <f aca="false">IF(ISERROR(MATCH(C45,$B40:$B42,0)),IF(ISERROR(MATCH(C45,$C40:$C42,0)),IF(ISERROR(MATCH(INDEX($E42:$J42,MATCH(C45,$E44:$J44,0)),$B40:$B42,0)),INDEX($M40:$M42,MATCH(INDEX($E42:$J42,MATCH(C45,$E44:$J44,0)),$C40:$C42,0),1),INDEX($L40:$L42,MATCH(INDEX($E42:$J42,MATCH(C45,$E44:$J44,0)),$B40:$B42,0),1)),INDEX($M40:$M42,MATCH(C45,$C40:$C42,0),1)),INDEX($L40:$L42,MATCH(C45,$B40:$B42,0),1))</f>
        <v>5</v>
      </c>
      <c r="N45" s="124" t="str">
        <f aca="false">IF(ISBLANK('RR page 1'!$H22),"",IF('RR page 1'!$H22="B",$B45,$C45))</f>
        <v/>
      </c>
      <c r="O45" s="125" t="n">
        <v>2</v>
      </c>
      <c r="P45" s="119" t="n">
        <v>5</v>
      </c>
      <c r="Q45" s="100"/>
      <c r="R45" s="126" t="str">
        <f aca="false">CONCATENATE(ADDRESS($B45+2,$C45+1,4,1)," ",ADDRESS($C45+2,$B45+1,4,1))</f>
        <v>D9 H5</v>
      </c>
      <c r="S45" s="127"/>
      <c r="T45" s="127"/>
      <c r="U45" s="127"/>
      <c r="V45" s="100"/>
    </row>
    <row r="46" s="101" customFormat="true" ht="15" hidden="false" customHeight="true" outlineLevel="0" collapsed="false">
      <c r="A46" s="119" t="n">
        <v>5</v>
      </c>
      <c r="B46" s="120" t="n">
        <v>2</v>
      </c>
      <c r="C46" s="120" t="n">
        <v>11</v>
      </c>
      <c r="D46" s="131" t="s">
        <v>33</v>
      </c>
      <c r="E46" s="133" t="n">
        <v>9</v>
      </c>
      <c r="F46" s="133"/>
      <c r="G46" s="133"/>
      <c r="H46" s="133"/>
      <c r="I46" s="133"/>
      <c r="J46" s="133"/>
      <c r="K46" s="119"/>
      <c r="L46" s="130" t="n">
        <f aca="false">IF(ISERROR(MATCH(B46,$B40:$B42,0)),IF(ISERROR(MATCH(B46,$C40:$C42,0)),IF(ISERROR(MATCH(INDEX($E42:$J42,MATCH(B46,$E44:$J44,0)),$B40:$B42,0)),INDEX($M40:$M42,MATCH(INDEX($E42:$J42,MATCH(B46,$E44:$J44,0)),$C40:$C42,0),1),INDEX($L40:$L42,MATCH(INDEX($E42:$J42,MATCH(B46,$E44:$J44,0)),$B40:$B42,0),1)),INDEX($M40:$M42,MATCH(B46,$C40:$C42,0),1)),INDEX($L40:$L42,MATCH(B46,$B40:$B42,0),1))</f>
        <v>10</v>
      </c>
      <c r="M46" s="130" t="n">
        <f aca="false">IF(ISERROR(MATCH(C46,$B40:$B42,0)),IF(ISERROR(MATCH(C46,$C40:$C42,0)),IF(ISERROR(MATCH(INDEX($E42:$J42,MATCH(C46,$E44:$J44,0)),$B40:$B42,0)),INDEX($M40:$M42,MATCH(INDEX($E42:$J42,MATCH(C46,$E44:$J44,0)),$C40:$C42,0),1),INDEX($L40:$L42,MATCH(INDEX($E42:$J42,MATCH(C46,$E44:$J44,0)),$B40:$B42,0),1)),INDEX($M40:$M42,MATCH(C46,$C40:$C42,0),1)),INDEX($L40:$L42,MATCH(C46,$B40:$B42,0),1))</f>
        <v>9</v>
      </c>
      <c r="N46" s="124" t="str">
        <f aca="false">IF(ISBLANK('RR page 1'!$H23),"",IF('RR page 1'!$H23="B",$B46,$C46))</f>
        <v/>
      </c>
      <c r="O46" s="125" t="n">
        <v>3</v>
      </c>
      <c r="P46" s="119" t="n">
        <v>5</v>
      </c>
      <c r="Q46" s="100"/>
      <c r="R46" s="126" t="str">
        <f aca="false">CONCATENATE(ADDRESS($B46+2,$C46+1,4,1)," ",ADDRESS($C46+2,$B46+1,4,1))</f>
        <v>L4 C13</v>
      </c>
      <c r="S46" s="127"/>
      <c r="T46" s="127"/>
      <c r="U46" s="127"/>
      <c r="V46" s="100"/>
    </row>
    <row r="47" s="101" customFormat="true" ht="15" hidden="false" customHeight="true" outlineLevel="0" collapsed="false">
      <c r="A47" s="119"/>
      <c r="B47" s="120"/>
      <c r="C47" s="120"/>
      <c r="D47" s="100" t="n">
        <f aca="false">COUNT(E46:J46)</f>
        <v>1</v>
      </c>
      <c r="E47" s="133"/>
      <c r="F47" s="133"/>
      <c r="G47" s="133"/>
      <c r="H47" s="133"/>
      <c r="I47" s="133"/>
      <c r="J47" s="133"/>
      <c r="K47" s="119"/>
      <c r="L47" s="129"/>
      <c r="M47" s="129"/>
      <c r="N47" s="124"/>
      <c r="O47" s="125"/>
      <c r="P47" s="119"/>
      <c r="Q47" s="100"/>
      <c r="R47" s="126"/>
      <c r="S47" s="127"/>
      <c r="T47" s="127"/>
      <c r="U47" s="127"/>
      <c r="V47" s="100"/>
    </row>
    <row r="48" s="101" customFormat="true" ht="15" hidden="false" customHeight="true" outlineLevel="0" collapsed="false">
      <c r="A48" s="119" t="n">
        <v>6</v>
      </c>
      <c r="B48" s="120" t="n">
        <v>6</v>
      </c>
      <c r="C48" s="120" t="n">
        <v>2</v>
      </c>
      <c r="D48" s="100" t="s">
        <v>32</v>
      </c>
      <c r="E48" s="133" t="n">
        <v>10</v>
      </c>
      <c r="F48" s="133"/>
      <c r="G48" s="133"/>
      <c r="H48" s="133"/>
      <c r="I48" s="133"/>
      <c r="J48" s="133"/>
      <c r="K48" s="119" t="n">
        <v>6</v>
      </c>
      <c r="L48" s="130" t="n">
        <f aca="false">IF(ISERROR(MATCH(B48,$B44:$B46,0)),IF(ISERROR(MATCH(B48,$C44:$C46,0)),IF(ISERROR(MATCH(INDEX($E46:$J46,MATCH(B48,$E48:$J48,0)),$B44:$B46,0)),INDEX($M44:$M46,MATCH(INDEX($E46:$J46,MATCH(B48,$E48:$J48,0)),$C44:$C46,0),1),INDEX($L44:$L46,MATCH(INDEX($E46:$J46,MATCH(B48,$E48:$J48,0)),$B44:$B46,0),1)),INDEX($M44:$M46,MATCH(B48,$C44:$C46,0),1)),INDEX($L44:$L46,MATCH(B48,$B44:$B46,0),1))</f>
        <v>1</v>
      </c>
      <c r="M48" s="130" t="n">
        <f aca="false">IF(ISERROR(MATCH(C48,$B44:$B46,0)),IF(ISERROR(MATCH(C48,$C44:$C46,0)),IF(ISERROR(MATCH(INDEX($E46:$J46,MATCH(C48,$E48:$J48,0)),$B44:$B46,0)),INDEX($M44:$M46,MATCH(INDEX($E46:$J46,MATCH(C48,$E48:$J48,0)),$C44:$C46,0),1),INDEX($L44:$L46,MATCH(INDEX($E46:$J46,MATCH(C48,$E48:$J48,0)),$B44:$B46,0),1)),INDEX($M44:$M46,MATCH(C48,$C44:$C46,0),1)),INDEX($L44:$L46,MATCH(C48,$B44:$B46,0),1))</f>
        <v>10</v>
      </c>
      <c r="N48" s="124" t="str">
        <f aca="false">IF(ISBLANK('RR page 1'!$H25),"",IF('RR page 1'!$H25="B",$B48,$C48))</f>
        <v/>
      </c>
      <c r="O48" s="125" t="n">
        <v>1</v>
      </c>
      <c r="P48" s="119" t="n">
        <v>6</v>
      </c>
      <c r="Q48" s="100"/>
      <c r="R48" s="126" t="str">
        <f aca="false">CONCATENATE(ADDRESS($B48+2,$C48+1,4,1)," ",ADDRESS($C48+2,$B48+1,4,1))</f>
        <v>C8 G4</v>
      </c>
      <c r="S48" s="127"/>
      <c r="T48" s="127"/>
      <c r="U48" s="127"/>
      <c r="V48" s="100"/>
    </row>
    <row r="49" s="101" customFormat="true" ht="15" hidden="false" customHeight="true" outlineLevel="0" collapsed="false">
      <c r="A49" s="119" t="n">
        <v>6</v>
      </c>
      <c r="B49" s="120" t="n">
        <v>10</v>
      </c>
      <c r="C49" s="120" t="n">
        <v>7</v>
      </c>
      <c r="D49" s="131"/>
      <c r="E49" s="133"/>
      <c r="F49" s="133"/>
      <c r="G49" s="133"/>
      <c r="H49" s="133"/>
      <c r="I49" s="133"/>
      <c r="J49" s="133"/>
      <c r="K49" s="119"/>
      <c r="L49" s="130" t="n">
        <f aca="false">IF(ISERROR(MATCH(B49,$B44:$B46,0)),IF(ISERROR(MATCH(B49,$C44:$C46,0)),IF(ISERROR(MATCH(INDEX($E46:$J46,MATCH(B49,$E48:$J48,0)),$B44:$B46,0)),INDEX($M44:$M46,MATCH(INDEX($E46:$J46,MATCH(B49,$E48:$J48,0)),$C44:$C46,0),1),INDEX($L44:$L46,MATCH(INDEX($E46:$J46,MATCH(B49,$E48:$J48,0)),$B44:$B46,0),1)),INDEX($M44:$M46,MATCH(B49,$C44:$C46,0),1)),INDEX($L44:$L46,MATCH(B49,$B44:$B46,0),1))</f>
        <v>4</v>
      </c>
      <c r="M49" s="130" t="n">
        <f aca="false">IF(ISERROR(MATCH(C49,$B44:$B46,0)),IF(ISERROR(MATCH(C49,$C44:$C46,0)),IF(ISERROR(MATCH(INDEX($E46:$J46,MATCH(C49,$E48:$J48,0)),$B44:$B46,0)),INDEX($M44:$M46,MATCH(INDEX($E46:$J46,MATCH(C49,$E48:$J48,0)),$C44:$C46,0),1),INDEX($L44:$L46,MATCH(INDEX($E46:$J46,MATCH(C49,$E48:$J48,0)),$B44:$B46,0),1)),INDEX($M44:$M46,MATCH(C49,$C44:$C46,0),1)),INDEX($L44:$L46,MATCH(C49,$B44:$B46,0),1))</f>
        <v>11</v>
      </c>
      <c r="N49" s="124" t="str">
        <f aca="false">IF(ISBLANK('RR page 1'!$H26),"",IF('RR page 1'!$H26="B",$B49,$C49))</f>
        <v/>
      </c>
      <c r="O49" s="125" t="n">
        <v>2</v>
      </c>
      <c r="P49" s="119" t="n">
        <v>6</v>
      </c>
      <c r="Q49" s="100"/>
      <c r="R49" s="126" t="str">
        <f aca="false">CONCATENATE(ADDRESS($B49+2,$C49+1,4,1)," ",ADDRESS($C49+2,$B49+1,4,1))</f>
        <v>H12 K9</v>
      </c>
      <c r="S49" s="127"/>
      <c r="T49" s="127"/>
      <c r="U49" s="127"/>
      <c r="V49" s="100"/>
    </row>
    <row r="50" s="101" customFormat="true" ht="15" hidden="false" customHeight="true" outlineLevel="0" collapsed="false">
      <c r="A50" s="119" t="n">
        <v>6</v>
      </c>
      <c r="B50" s="120" t="n">
        <v>3</v>
      </c>
      <c r="C50" s="120" t="n">
        <v>11</v>
      </c>
      <c r="D50" s="100" t="s">
        <v>33</v>
      </c>
      <c r="E50" s="133" t="n">
        <v>6</v>
      </c>
      <c r="F50" s="133" t="n">
        <v>7</v>
      </c>
      <c r="G50" s="133"/>
      <c r="H50" s="133"/>
      <c r="I50" s="133"/>
      <c r="J50" s="133"/>
      <c r="K50" s="119"/>
      <c r="L50" s="130" t="n">
        <f aca="false">IF(ISERROR(MATCH(B50,$B44:$B46,0)),IF(ISERROR(MATCH(B50,$C44:$C46,0)),IF(ISERROR(MATCH(INDEX($E46:$J46,MATCH(B50,$E48:$J48,0)),$B44:$B46,0)),INDEX($M44:$M46,MATCH(INDEX($E46:$J46,MATCH(B50,$E48:$J48,0)),$C44:$C46,0),1),INDEX($L44:$L46,MATCH(INDEX($E46:$J46,MATCH(B50,$E48:$J48,0)),$B44:$B46,0),1)),INDEX($M44:$M46,MATCH(B50,$C44:$C46,0),1)),INDEX($L44:$L46,MATCH(B50,$B44:$B46,0),1))</f>
        <v>5</v>
      </c>
      <c r="M50" s="130" t="n">
        <f aca="false">IF(ISERROR(MATCH(C50,$B44:$B46,0)),IF(ISERROR(MATCH(C50,$C44:$C46,0)),IF(ISERROR(MATCH(INDEX($E46:$J46,MATCH(C50,$E48:$J48,0)),$B44:$B46,0)),INDEX($M44:$M46,MATCH(INDEX($E46:$J46,MATCH(C50,$E48:$J48,0)),$C44:$C46,0),1),INDEX($L44:$L46,MATCH(INDEX($E46:$J46,MATCH(C50,$E48:$J48,0)),$B44:$B46,0),1)),INDEX($M44:$M46,MATCH(C50,$C44:$C46,0),1)),INDEX($L44:$L46,MATCH(C50,$B44:$B46,0),1))</f>
        <v>9</v>
      </c>
      <c r="N50" s="124" t="str">
        <f aca="false">IF(ISBLANK('RR page 1'!$H27),"",IF('RR page 1'!$H27="B",$B50,$C50))</f>
        <v/>
      </c>
      <c r="O50" s="125" t="n">
        <v>3</v>
      </c>
      <c r="P50" s="119" t="n">
        <v>6</v>
      </c>
      <c r="Q50" s="100"/>
      <c r="R50" s="126" t="str">
        <f aca="false">CONCATENATE(ADDRESS($B50+2,$C50+1,4,1)," ",ADDRESS($C50+2,$B50+1,4,1))</f>
        <v>L5 D13</v>
      </c>
      <c r="S50" s="127"/>
      <c r="T50" s="127"/>
      <c r="U50" s="127"/>
      <c r="V50" s="100"/>
    </row>
    <row r="51" s="101" customFormat="true" ht="15" hidden="false" customHeight="true" outlineLevel="0" collapsed="false">
      <c r="A51" s="119"/>
      <c r="B51" s="120"/>
      <c r="C51" s="120"/>
      <c r="D51" s="100" t="n">
        <f aca="false">COUNT(E50:J50)</f>
        <v>2</v>
      </c>
      <c r="E51" s="133"/>
      <c r="F51" s="133"/>
      <c r="G51" s="133"/>
      <c r="H51" s="133"/>
      <c r="I51" s="133"/>
      <c r="J51" s="133"/>
      <c r="K51" s="119"/>
      <c r="L51" s="129"/>
      <c r="M51" s="129"/>
      <c r="N51" s="124"/>
      <c r="O51" s="125"/>
      <c r="P51" s="119"/>
      <c r="Q51" s="100"/>
      <c r="R51" s="126"/>
      <c r="S51" s="127"/>
      <c r="T51" s="127"/>
      <c r="U51" s="127"/>
      <c r="V51" s="100"/>
    </row>
    <row r="52" s="101" customFormat="true" ht="15" hidden="false" customHeight="true" outlineLevel="0" collapsed="false">
      <c r="A52" s="119" t="n">
        <v>7</v>
      </c>
      <c r="B52" s="120" t="n">
        <v>2</v>
      </c>
      <c r="C52" s="120" t="n">
        <v>10</v>
      </c>
      <c r="D52" s="100" t="s">
        <v>32</v>
      </c>
      <c r="E52" s="133" t="n">
        <v>8</v>
      </c>
      <c r="F52" s="133" t="n">
        <v>9</v>
      </c>
      <c r="G52" s="133"/>
      <c r="H52" s="133"/>
      <c r="I52" s="133"/>
      <c r="J52" s="133"/>
      <c r="K52" s="119" t="n">
        <v>7</v>
      </c>
      <c r="L52" s="130" t="n">
        <f aca="false">IF(ISERROR(MATCH(B52,$B48:$B50,0)),IF(ISERROR(MATCH(B52,$C48:$C50,0)),IF(ISERROR(MATCH(INDEX($E50:$J50,MATCH(B52,$E52:$J52,0)),$B48:$B50,0)),INDEX($M48:$M50,MATCH(INDEX($E50:$J50,MATCH(B52,$E52:$J52,0)),$C48:$C50,0),1),INDEX($L48:$L50,MATCH(INDEX($E50:$J50,MATCH(B52,$E52:$J52,0)),$B48:$B50,0),1)),INDEX($M48:$M50,MATCH(B52,$C48:$C50,0),1)),INDEX($L48:$L50,MATCH(B52,$B48:$B50,0),1))</f>
        <v>10</v>
      </c>
      <c r="M52" s="130" t="n">
        <f aca="false">IF(ISERROR(MATCH(C52,$B48:$B50,0)),IF(ISERROR(MATCH(C52,$C48:$C50,0)),IF(ISERROR(MATCH(INDEX($E50:$J50,MATCH(C52,$E52:$J52,0)),$B48:$B50,0)),INDEX($M48:$M50,MATCH(INDEX($E50:$J50,MATCH(C52,$E52:$J52,0)),$C48:$C50,0),1),INDEX($L48:$L50,MATCH(INDEX($E50:$J50,MATCH(C52,$E52:$J52,0)),$B48:$B50,0),1)),INDEX($M48:$M50,MATCH(C52,$C48:$C50,0),1)),INDEX($L48:$L50,MATCH(C52,$B48:$B50,0),1))</f>
        <v>4</v>
      </c>
      <c r="N52" s="124" t="str">
        <f aca="false">IF(ISBLANK('RR page 2'!$H4),"",IF('RR page 2'!$H4="B",$B52,$C52))</f>
        <v/>
      </c>
      <c r="O52" s="125" t="n">
        <v>1</v>
      </c>
      <c r="P52" s="119" t="n">
        <v>7</v>
      </c>
      <c r="Q52" s="100"/>
      <c r="R52" s="126" t="str">
        <f aca="false">CONCATENATE(ADDRESS($B52+2,$C52+1,4,1)," ",ADDRESS($C52+2,$B52+1,4,1))</f>
        <v>K4 C12</v>
      </c>
      <c r="S52" s="127"/>
      <c r="T52" s="127"/>
      <c r="U52" s="127"/>
      <c r="V52" s="100"/>
    </row>
    <row r="53" s="101" customFormat="true" ht="15" hidden="false" customHeight="true" outlineLevel="0" collapsed="false">
      <c r="A53" s="119" t="n">
        <v>7</v>
      </c>
      <c r="B53" s="120" t="n">
        <v>11</v>
      </c>
      <c r="C53" s="120" t="n">
        <v>8</v>
      </c>
      <c r="D53" s="100"/>
      <c r="E53" s="133"/>
      <c r="F53" s="133"/>
      <c r="G53" s="133"/>
      <c r="H53" s="133"/>
      <c r="I53" s="133"/>
      <c r="J53" s="133"/>
      <c r="K53" s="119"/>
      <c r="L53" s="130" t="n">
        <f aca="false">IF(ISERROR(MATCH(B53,$B48:$B50,0)),IF(ISERROR(MATCH(B53,$C48:$C50,0)),IF(ISERROR(MATCH(INDEX($E50:$J50,MATCH(B53,$E52:$J52,0)),$B48:$B50,0)),INDEX($M48:$M50,MATCH(INDEX($E50:$J50,MATCH(B53,$E52:$J52,0)),$C48:$C50,0),1),INDEX($L48:$L50,MATCH(INDEX($E50:$J50,MATCH(B53,$E52:$J52,0)),$B48:$B50,0),1)),INDEX($M48:$M50,MATCH(B53,$C48:$C50,0),1)),INDEX($L48:$L50,MATCH(B53,$B48:$B50,0),1))</f>
        <v>9</v>
      </c>
      <c r="M53" s="130" t="n">
        <f aca="false">IF(ISERROR(MATCH(C53,$B48:$B50,0)),IF(ISERROR(MATCH(C53,$C48:$C50,0)),IF(ISERROR(MATCH(INDEX($E50:$J50,MATCH(C53,$E52:$J52,0)),$B48:$B50,0)),INDEX($M48:$M50,MATCH(INDEX($E50:$J50,MATCH(C53,$E52:$J52,0)),$C48:$C50,0),1),INDEX($L48:$L50,MATCH(INDEX($E50:$J50,MATCH(C53,$E52:$J52,0)),$B48:$B50,0),1)),INDEX($M48:$M50,MATCH(C53,$C48:$C50,0),1)),INDEX($L48:$L50,MATCH(C53,$B48:$B50,0),1))</f>
        <v>1</v>
      </c>
      <c r="N53" s="124" t="str">
        <f aca="false">IF(ISBLANK('RR page 2'!$H5),"",IF('RR page 2'!$H5="B",$B53,$C53))</f>
        <v/>
      </c>
      <c r="O53" s="125" t="n">
        <v>2</v>
      </c>
      <c r="P53" s="119" t="n">
        <v>7</v>
      </c>
      <c r="Q53" s="100"/>
      <c r="R53" s="126" t="str">
        <f aca="false">CONCATENATE(ADDRESS($B53+2,$C53+1,4,1)," ",ADDRESS($C53+2,$B53+1,4,1))</f>
        <v>I13 L10</v>
      </c>
      <c r="S53" s="127"/>
      <c r="T53" s="127"/>
      <c r="U53" s="127"/>
      <c r="V53" s="100"/>
    </row>
    <row r="54" s="101" customFormat="true" ht="15" hidden="false" customHeight="true" outlineLevel="0" collapsed="false">
      <c r="A54" s="119" t="n">
        <v>7</v>
      </c>
      <c r="B54" s="120" t="n">
        <v>3</v>
      </c>
      <c r="C54" s="120" t="n">
        <v>9</v>
      </c>
      <c r="D54" s="131" t="s">
        <v>33</v>
      </c>
      <c r="E54" s="133" t="n">
        <v>2</v>
      </c>
      <c r="F54" s="133" t="n">
        <v>3</v>
      </c>
      <c r="G54" s="133" t="n">
        <v>11</v>
      </c>
      <c r="H54" s="133"/>
      <c r="I54" s="133"/>
      <c r="J54" s="133"/>
      <c r="K54" s="119"/>
      <c r="L54" s="130" t="n">
        <f aca="false">IF(ISERROR(MATCH(B54,$B48:$B50,0)),IF(ISERROR(MATCH(B54,$C48:$C50,0)),IF(ISERROR(MATCH(INDEX($E50:$J50,MATCH(B54,$E52:$J52,0)),$B48:$B50,0)),INDEX($M48:$M50,MATCH(INDEX($E50:$J50,MATCH(B54,$E52:$J52,0)),$C48:$C50,0),1),INDEX($L48:$L50,MATCH(INDEX($E50:$J50,MATCH(B54,$E52:$J52,0)),$B48:$B50,0),1)),INDEX($M48:$M50,MATCH(B54,$C48:$C50,0),1)),INDEX($L48:$L50,MATCH(B54,$B48:$B50,0),1))</f>
        <v>5</v>
      </c>
      <c r="M54" s="130" t="n">
        <f aca="false">IF(ISERROR(MATCH(C54,$B48:$B50,0)),IF(ISERROR(MATCH(C54,$C48:$C50,0)),IF(ISERROR(MATCH(INDEX($E50:$J50,MATCH(C54,$E52:$J52,0)),$B48:$B50,0)),INDEX($M48:$M50,MATCH(INDEX($E50:$J50,MATCH(C54,$E52:$J52,0)),$C48:$C50,0),1),INDEX($L48:$L50,MATCH(INDEX($E50:$J50,MATCH(C54,$E52:$J52,0)),$B48:$B50,0),1)),INDEX($M48:$M50,MATCH(C54,$C48:$C50,0),1)),INDEX($L48:$L50,MATCH(C54,$B48:$B50,0),1))</f>
        <v>11</v>
      </c>
      <c r="N54" s="124" t="str">
        <f aca="false">IF(ISBLANK('RR page 2'!$H6),"",IF('RR page 2'!$H6="B",$B54,$C54))</f>
        <v/>
      </c>
      <c r="O54" s="125" t="n">
        <v>3</v>
      </c>
      <c r="P54" s="119" t="n">
        <v>7</v>
      </c>
      <c r="Q54" s="100"/>
      <c r="R54" s="126" t="str">
        <f aca="false">CONCATENATE(ADDRESS($B54+2,$C54+1,4,1)," ",ADDRESS($C54+2,$B54+1,4,1))</f>
        <v>J5 D11</v>
      </c>
      <c r="S54" s="127"/>
      <c r="T54" s="127"/>
      <c r="U54" s="127"/>
      <c r="V54" s="100"/>
    </row>
    <row r="55" s="101" customFormat="true" ht="15" hidden="false" customHeight="true" outlineLevel="0" collapsed="false">
      <c r="A55" s="119"/>
      <c r="B55" s="120"/>
      <c r="C55" s="120"/>
      <c r="D55" s="100" t="n">
        <f aca="false">COUNT(E54:J54)</f>
        <v>3</v>
      </c>
      <c r="E55" s="133"/>
      <c r="F55" s="133"/>
      <c r="G55" s="133"/>
      <c r="H55" s="133"/>
      <c r="I55" s="133"/>
      <c r="J55" s="133"/>
      <c r="K55" s="119"/>
      <c r="L55" s="129"/>
      <c r="M55" s="129"/>
      <c r="N55" s="124"/>
      <c r="O55" s="125"/>
      <c r="P55" s="119"/>
      <c r="Q55" s="100"/>
      <c r="R55" s="126"/>
      <c r="S55" s="127"/>
      <c r="T55" s="127"/>
      <c r="U55" s="127"/>
      <c r="V55" s="100"/>
    </row>
    <row r="56" s="101" customFormat="true" ht="15" hidden="false" customHeight="true" outlineLevel="0" collapsed="false">
      <c r="A56" s="119" t="n">
        <v>8</v>
      </c>
      <c r="B56" s="120" t="n">
        <v>1</v>
      </c>
      <c r="C56" s="120" t="n">
        <v>9</v>
      </c>
      <c r="D56" s="131" t="s">
        <v>32</v>
      </c>
      <c r="E56" s="133" t="n">
        <v>1</v>
      </c>
      <c r="F56" s="133" t="n">
        <v>4</v>
      </c>
      <c r="G56" s="133" t="n">
        <v>5</v>
      </c>
      <c r="H56" s="133"/>
      <c r="I56" s="133"/>
      <c r="J56" s="133"/>
      <c r="K56" s="119" t="n">
        <v>8</v>
      </c>
      <c r="L56" s="130" t="n">
        <f aca="false">IF(ISERROR(MATCH(B56,$B52:$B54,0)),IF(ISERROR(MATCH(B56,$C52:$C54,0)),IF(ISERROR(MATCH(LOOKUP(B56,$E56:$J56,$E54:$J54),$B52:$B54,0)),INDEX($M52:$M54,MATCH(LOOKUP(B56,$E56:$J56,$E54:$J54),$C52:$C54,0),1),INDEX($L52:$L54,MATCH(LOOKUP(B56,$E56:$J56,$E54:$J54),$B52:$B54,0),1)),INDEX($M52:$M54,MATCH(B56,$C52:$C54,0),1)),INDEX($L52:$L54,MATCH(B56,$B52:$B54,0),1))</f>
        <v>10</v>
      </c>
      <c r="M56" s="130" t="n">
        <f aca="false">IF(ISERROR(MATCH(C56,$B52:$B54,0)),IF(ISERROR(MATCH(C56,$C52:$C54,0)),IF(ISERROR(MATCH(LOOKUP(C56,$E56:$J56,$E54:$J54),$B52:$B54,0)),INDEX($M52:$M54,MATCH(LOOKUP(C56,$E56:$J56,$E54:$J54),$C52:$C54,0),1),INDEX($L52:$L54,MATCH(LOOKUP(C56,$E56:$J56,$E54:$J54),$B52:$B54,0),1)),INDEX($M52:$M54,MATCH(C56,$C52:$C54,0),1)),INDEX($L52:$L54,MATCH(C56,$B52:$B54,0),1))</f>
        <v>11</v>
      </c>
      <c r="N56" s="124" t="str">
        <f aca="false">IF(ISBLANK('RR page 2'!$H8),"",IF('RR page 2'!$H8="B",$B56,$C56))</f>
        <v/>
      </c>
      <c r="O56" s="125" t="n">
        <v>1</v>
      </c>
      <c r="P56" s="119" t="n">
        <v>8</v>
      </c>
      <c r="Q56" s="100"/>
      <c r="R56" s="126" t="str">
        <f aca="false">CONCATENATE(ADDRESS($B56+2,$C56+1,4,1)," ",ADDRESS($C56+2,$B56+1,4,1))</f>
        <v>J3 B11</v>
      </c>
      <c r="S56" s="127"/>
      <c r="T56" s="127"/>
      <c r="U56" s="127"/>
      <c r="V56" s="100"/>
    </row>
    <row r="57" s="101" customFormat="true" ht="15" hidden="false" customHeight="true" outlineLevel="0" collapsed="false">
      <c r="A57" s="119" t="n">
        <v>8</v>
      </c>
      <c r="B57" s="120" t="n">
        <v>10</v>
      </c>
      <c r="C57" s="120" t="n">
        <v>5</v>
      </c>
      <c r="D57" s="100"/>
      <c r="E57" s="133"/>
      <c r="F57" s="133"/>
      <c r="G57" s="133"/>
      <c r="H57" s="133"/>
      <c r="I57" s="133"/>
      <c r="J57" s="133"/>
      <c r="K57" s="119"/>
      <c r="L57" s="130" t="n">
        <f aca="false">IF(ISERROR(MATCH(B57,$B52:$B54,0)),IF(ISERROR(MATCH(B57,$C52:$C54,0)),IF(ISERROR(MATCH(LOOKUP(B57,$E56:$J56,$E54:$J54),$B52:$B54,0)),INDEX($M52:$M54,MATCH(LOOKUP(B57,$E56:$J56,$E54:$J54),$C52:$C54,0),1),INDEX($L52:$L54,MATCH(LOOKUP(B57,$E56:$J56,$E54:$J54),$B52:$B54,0),1)),INDEX($M52:$M54,MATCH(B57,$C52:$C54,0),1)),INDEX($L52:$L54,MATCH(B57,$B52:$B54,0),1))</f>
        <v>4</v>
      </c>
      <c r="M57" s="134" t="n">
        <f aca="false">IF(ISERROR(MATCH(C57,$B52:$B54,0)),IF(ISERROR(MATCH(C57,$C52:$C54,0)),IF(ISERROR(MATCH(LOOKUP(C57,$E56:$J56,$E54:$J54),$B52:$B54,0)),INDEX($M52:$M54,MATCH(LOOKUP(C57,$E56:$J56,$E54:$J54),$C52:$C54,0),1),INDEX($L52:$L54,MATCH(LOOKUP(C57,$E56:$J56,$E54:$J54),$B52:$B54,0),1)),INDEX($M52:$M54,MATCH(C57,$C52:$C54,0),1)),INDEX($L52:$L54,MATCH(C57,$B52:$B54,0),1))</f>
        <v>9</v>
      </c>
      <c r="N57" s="124" t="str">
        <f aca="false">IF(ISBLANK('RR page 2'!$H9),"",IF('RR page 2'!$H9="B",$B57,$C57))</f>
        <v/>
      </c>
      <c r="O57" s="125" t="n">
        <v>2</v>
      </c>
      <c r="P57" s="119" t="n">
        <v>8</v>
      </c>
      <c r="Q57" s="100"/>
      <c r="R57" s="126" t="str">
        <f aca="false">CONCATENATE(ADDRESS($B57+2,$C57+1,4,1)," ",ADDRESS($C57+2,$B57+1,4,1))</f>
        <v>F12 K7</v>
      </c>
      <c r="S57" s="127"/>
      <c r="T57" s="127"/>
      <c r="U57" s="127"/>
      <c r="V57" s="100"/>
    </row>
    <row r="58" s="101" customFormat="true" ht="15" hidden="false" customHeight="true" outlineLevel="0" collapsed="false">
      <c r="A58" s="119" t="n">
        <v>8</v>
      </c>
      <c r="B58" s="120" t="n">
        <v>8</v>
      </c>
      <c r="C58" s="120" t="n">
        <v>4</v>
      </c>
      <c r="D58" s="100" t="s">
        <v>33</v>
      </c>
      <c r="E58" s="133" t="n">
        <v>9</v>
      </c>
      <c r="F58" s="133" t="n">
        <v>10</v>
      </c>
      <c r="G58" s="133"/>
      <c r="H58" s="133"/>
      <c r="I58" s="133"/>
      <c r="J58" s="133"/>
      <c r="K58" s="119"/>
      <c r="L58" s="130" t="n">
        <f aca="false">IF(ISERROR(MATCH(B58,$B52:$B54,0)),IF(ISERROR(MATCH(B58,$C52:$C54,0)),IF(ISERROR(MATCH(LOOKUP(B58,$E56:$J56,$E54:$J54),$B52:$B54,0)),INDEX($M52:$M54,MATCH(LOOKUP(B58,$E56:$J56,$E54:$J54),$C52:$C54,0),1),INDEX($L52:$L54,MATCH(LOOKUP(B58,$E56:$J56,$E54:$J54),$B52:$B54,0),1)),INDEX($M52:$M54,MATCH(B58,$C52:$C54,0),1)),INDEX($L52:$L54,MATCH(B58,$B52:$B54,0),1))</f>
        <v>1</v>
      </c>
      <c r="M58" s="134" t="n">
        <f aca="false">IF(ISERROR(MATCH(C58,$B52:$B54,0)),IF(ISERROR(MATCH(C58,$C52:$C54,0)),IF(ISERROR(MATCH(LOOKUP(C58,$E56:$J56,$E54:$J54),$B52:$B54,0)),INDEX($M52:$M54,MATCH(LOOKUP(C58,$E56:$J56,$E54:$J54),$C52:$C54,0),1),INDEX($L52:$L54,MATCH(LOOKUP(C58,$E56:$J56,$E54:$J54),$B52:$B54,0),1)),INDEX($M52:$M54,MATCH(C58,$C52:$C54,0),1)),INDEX($L52:$L54,MATCH(C58,$B52:$B54,0),1))</f>
        <v>5</v>
      </c>
      <c r="N58" s="124" t="str">
        <f aca="false">IF(ISBLANK('RR page 2'!$H10),"",IF('RR page 2'!$H10="B",$B58,$C58))</f>
        <v/>
      </c>
      <c r="O58" s="125" t="n">
        <v>3</v>
      </c>
      <c r="P58" s="119" t="n">
        <v>8</v>
      </c>
      <c r="Q58" s="100"/>
      <c r="R58" s="126" t="str">
        <f aca="false">CONCATENATE(ADDRESS($B58+2,$C58+1,4,1)," ",ADDRESS($C58+2,$B58+1,4,1))</f>
        <v>E10 I6</v>
      </c>
      <c r="S58" s="127"/>
      <c r="T58" s="127"/>
      <c r="U58" s="127"/>
      <c r="V58" s="100"/>
    </row>
    <row r="59" s="101" customFormat="true" ht="15" hidden="false" customHeight="true" outlineLevel="0" collapsed="false">
      <c r="A59" s="119"/>
      <c r="B59" s="120"/>
      <c r="C59" s="120"/>
      <c r="D59" s="100" t="n">
        <f aca="false">COUNT(E58:J58)</f>
        <v>2</v>
      </c>
      <c r="E59" s="133"/>
      <c r="F59" s="133"/>
      <c r="G59" s="133"/>
      <c r="H59" s="133"/>
      <c r="I59" s="133"/>
      <c r="J59" s="133"/>
      <c r="K59" s="119"/>
      <c r="L59" s="129"/>
      <c r="M59" s="129"/>
      <c r="N59" s="124"/>
      <c r="O59" s="125"/>
      <c r="P59" s="119"/>
      <c r="Q59" s="100"/>
      <c r="R59" s="126"/>
      <c r="S59" s="127"/>
      <c r="T59" s="127"/>
      <c r="U59" s="127"/>
      <c r="V59" s="100"/>
    </row>
    <row r="60" s="101" customFormat="true" ht="15" hidden="false" customHeight="true" outlineLevel="0" collapsed="false">
      <c r="A60" s="119" t="n">
        <v>9</v>
      </c>
      <c r="B60" s="120" t="n">
        <v>4</v>
      </c>
      <c r="C60" s="120" t="n">
        <v>1</v>
      </c>
      <c r="D60" s="100" t="s">
        <v>32</v>
      </c>
      <c r="E60" s="133" t="n">
        <v>6</v>
      </c>
      <c r="F60" s="133" t="n">
        <v>7</v>
      </c>
      <c r="G60" s="133"/>
      <c r="H60" s="133"/>
      <c r="I60" s="133"/>
      <c r="J60" s="133"/>
      <c r="K60" s="119" t="n">
        <v>9</v>
      </c>
      <c r="L60" s="130" t="n">
        <f aca="false">IF(ISERROR(MATCH(B60,$B56:$B58,0)),IF(ISERROR(MATCH(B60,$C56:$C58,0)),IF(ISERROR(MATCH(INDEX($E58:$J58,MATCH(B60,$E60:$J60,0)),$B56:$B58,0)),INDEX($M56:$M58,MATCH(INDEX($E58:$J58,MATCH(B60,$E60:$J60,0)),$C56:$C58,0),1),INDEX($L56:$L58,MATCH(INDEX($E58:$J58,MATCH(B60,$E60:$J60,0)),$B56:$B58,0),1)),INDEX($M56:$M58,MATCH(B60,$C56:$C58,0),1)),INDEX($L56:$L58,MATCH(B60,$B56:$B58,0),1))</f>
        <v>5</v>
      </c>
      <c r="M60" s="130" t="n">
        <f aca="false">IF(ISERROR(MATCH(C60,$B56:$B58,0)),IF(ISERROR(MATCH(C60,$C56:$C58,0)),IF(ISERROR(MATCH(INDEX($E58:$J58,MATCH(C60,$E60:$J60,0)),$B56:$B58,0)),INDEX($M56:$M58,MATCH(INDEX($E58:$J58,MATCH(C60,$E60:$J60,0)),$C56:$C58,0),1),INDEX($L56:$L58,MATCH(INDEX($E58:$J58,MATCH(C60,$E60:$J60,0)),$B56:$B58,0),1)),INDEX($M56:$M58,MATCH(C60,$C56:$C58,0),1)),INDEX($L56:$L58,MATCH(C60,$B56:$B58,0),1))</f>
        <v>10</v>
      </c>
      <c r="N60" s="124" t="str">
        <f aca="false">IF(ISBLANK('RR page 2'!$H12),"",IF('RR page 2'!$H12="B",$B60,$C60))</f>
        <v/>
      </c>
      <c r="O60" s="125" t="n">
        <v>1</v>
      </c>
      <c r="P60" s="119" t="n">
        <v>9</v>
      </c>
      <c r="Q60" s="100"/>
      <c r="R60" s="126" t="str">
        <f aca="false">CONCATENATE(ADDRESS($B60+2,$C60+1,4,1)," ",ADDRESS($C60+2,$B60+1,4,1))</f>
        <v>B6 E3</v>
      </c>
      <c r="S60" s="127"/>
      <c r="T60" s="127"/>
      <c r="U60" s="127"/>
      <c r="V60" s="100"/>
    </row>
    <row r="61" s="101" customFormat="true" ht="15" hidden="false" customHeight="true" outlineLevel="0" collapsed="false">
      <c r="A61" s="119" t="n">
        <v>9</v>
      </c>
      <c r="B61" s="120" t="n">
        <v>8</v>
      </c>
      <c r="C61" s="120" t="n">
        <v>6</v>
      </c>
      <c r="D61" s="131"/>
      <c r="E61" s="133"/>
      <c r="F61" s="133"/>
      <c r="G61" s="133"/>
      <c r="H61" s="133"/>
      <c r="I61" s="133"/>
      <c r="J61" s="133"/>
      <c r="K61" s="119"/>
      <c r="L61" s="130" t="n">
        <f aca="false">IF(ISERROR(MATCH(B61,$B56:$B58,0)),IF(ISERROR(MATCH(B61,$C56:$C58,0)),IF(ISERROR(MATCH(INDEX($E58:$J58,MATCH(B61,$E60:$J60,0)),$B56:$B58,0)),INDEX($M56:$M58,MATCH(INDEX($E58:$J58,MATCH(B61,$E60:$J60,0)),$C56:$C58,0),1),INDEX($L56:$L58,MATCH(INDEX($E58:$J58,MATCH(B61,$E60:$J60,0)),$B56:$B58,0),1)),INDEX($M56:$M58,MATCH(B61,$C56:$C58,0),1)),INDEX($L56:$L58,MATCH(B61,$B56:$B58,0),1))</f>
        <v>1</v>
      </c>
      <c r="M61" s="130" t="n">
        <f aca="false">IF(ISERROR(MATCH(C61,$B56:$B58,0)),IF(ISERROR(MATCH(C61,$C56:$C58,0)),IF(ISERROR(MATCH(INDEX($E58:$J58,MATCH(C61,$E60:$J60,0)),$B56:$B58,0)),INDEX($M56:$M58,MATCH(INDEX($E58:$J58,MATCH(C61,$E60:$J60,0)),$C56:$C58,0),1),INDEX($L56:$L58,MATCH(INDEX($E58:$J58,MATCH(C61,$E60:$J60,0)),$B56:$B58,0),1)),INDEX($M56:$M58,MATCH(C61,$C56:$C58,0),1)),INDEX($L56:$L58,MATCH(C61,$B56:$B58,0),1))</f>
        <v>11</v>
      </c>
      <c r="N61" s="124" t="str">
        <f aca="false">IF(ISBLANK('RR page 2'!$H13),"",IF('RR page 2'!$H13="B",$B61,$C61))</f>
        <v/>
      </c>
      <c r="O61" s="125" t="n">
        <v>2</v>
      </c>
      <c r="P61" s="119" t="n">
        <v>9</v>
      </c>
      <c r="Q61" s="100"/>
      <c r="R61" s="126" t="str">
        <f aca="false">CONCATENATE(ADDRESS($B61+2,$C61+1,4,1)," ",ADDRESS($C61+2,$B61+1,4,1))</f>
        <v>G10 I8</v>
      </c>
      <c r="S61" s="127"/>
      <c r="T61" s="127"/>
      <c r="U61" s="127"/>
      <c r="V61" s="100"/>
    </row>
    <row r="62" s="101" customFormat="true" ht="15" hidden="false" customHeight="true" outlineLevel="0" collapsed="false">
      <c r="A62" s="119" t="n">
        <v>9</v>
      </c>
      <c r="B62" s="120" t="n">
        <v>7</v>
      </c>
      <c r="C62" s="120" t="n">
        <v>5</v>
      </c>
      <c r="D62" s="100" t="s">
        <v>33</v>
      </c>
      <c r="E62" s="133" t="n">
        <v>8</v>
      </c>
      <c r="F62" s="133"/>
      <c r="G62" s="133"/>
      <c r="H62" s="133"/>
      <c r="I62" s="133"/>
      <c r="J62" s="133"/>
      <c r="K62" s="119"/>
      <c r="L62" s="130" t="n">
        <f aca="false">IF(ISERROR(MATCH(B62,$B56:$B58,0)),IF(ISERROR(MATCH(B62,$C56:$C58,0)),IF(ISERROR(MATCH(INDEX($E58:$J58,MATCH(B62,$E60:$J60,0)),$B56:$B58,0)),INDEX($M56:$M58,MATCH(INDEX($E58:$J58,MATCH(B62,$E60:$J60,0)),$C56:$C58,0),1),INDEX($L56:$L58,MATCH(INDEX($E58:$J58,MATCH(B62,$E60:$J60,0)),$B56:$B58,0),1)),INDEX($M56:$M58,MATCH(B62,$C56:$C58,0),1)),INDEX($L56:$L58,MATCH(B62,$B56:$B58,0),1))</f>
        <v>4</v>
      </c>
      <c r="M62" s="130" t="n">
        <f aca="false">IF(ISERROR(MATCH(C62,$B56:$B58,0)),IF(ISERROR(MATCH(C62,$C56:$C58,0)),IF(ISERROR(MATCH(INDEX($E58:$J58,MATCH(C62,$E60:$J60,0)),$B56:$B58,0)),INDEX($M56:$M58,MATCH(INDEX($E58:$J58,MATCH(C62,$E60:$J60,0)),$C56:$C58,0),1),INDEX($L56:$L58,MATCH(INDEX($E58:$J58,MATCH(C62,$E60:$J60,0)),$B56:$B58,0),1)),INDEX($M56:$M58,MATCH(C62,$C56:$C58,0),1)),INDEX($L56:$L58,MATCH(C62,$B56:$B58,0),1))</f>
        <v>9</v>
      </c>
      <c r="N62" s="124" t="str">
        <f aca="false">IF(ISBLANK('RR page 2'!$H14),"",IF('RR page 2'!$H14="B",$B62,$C62))</f>
        <v/>
      </c>
      <c r="O62" s="125" t="n">
        <v>3</v>
      </c>
      <c r="P62" s="119" t="n">
        <v>9</v>
      </c>
      <c r="Q62" s="100"/>
      <c r="R62" s="126" t="str">
        <f aca="false">CONCATENATE(ADDRESS($B62+2,$C62+1,4,1)," ",ADDRESS($C62+2,$B62+1,4,1))</f>
        <v>F9 H7</v>
      </c>
      <c r="S62" s="127"/>
      <c r="T62" s="127"/>
      <c r="U62" s="127"/>
      <c r="V62" s="100"/>
    </row>
    <row r="63" s="101" customFormat="true" ht="15" hidden="false" customHeight="true" outlineLevel="0" collapsed="false">
      <c r="A63" s="119"/>
      <c r="B63" s="120"/>
      <c r="C63" s="120"/>
      <c r="D63" s="100" t="n">
        <f aca="false">COUNT(E62:J62)</f>
        <v>1</v>
      </c>
      <c r="E63" s="133"/>
      <c r="F63" s="133"/>
      <c r="G63" s="133"/>
      <c r="H63" s="133"/>
      <c r="I63" s="133"/>
      <c r="J63" s="133"/>
      <c r="K63" s="119"/>
      <c r="L63" s="129"/>
      <c r="M63" s="129"/>
      <c r="N63" s="124"/>
      <c r="O63" s="125"/>
      <c r="P63" s="119"/>
      <c r="Q63" s="100"/>
      <c r="R63" s="126"/>
      <c r="S63" s="127"/>
      <c r="T63" s="127"/>
      <c r="U63" s="127"/>
      <c r="V63" s="100"/>
    </row>
    <row r="64" s="101" customFormat="true" ht="15" hidden="false" customHeight="true" outlineLevel="0" collapsed="false">
      <c r="A64" s="119" t="n">
        <v>10</v>
      </c>
      <c r="B64" s="120" t="n">
        <v>7</v>
      </c>
      <c r="C64" s="120" t="n">
        <v>4</v>
      </c>
      <c r="D64" s="131" t="s">
        <v>32</v>
      </c>
      <c r="E64" s="133" t="n">
        <v>3</v>
      </c>
      <c r="F64" s="133"/>
      <c r="G64" s="133"/>
      <c r="H64" s="133"/>
      <c r="I64" s="133"/>
      <c r="J64" s="133"/>
      <c r="K64" s="119" t="n">
        <v>10</v>
      </c>
      <c r="L64" s="130" t="n">
        <f aca="false">IF(ISERROR(MATCH(B64,$B60:$B62,0)),IF(ISERROR(MATCH(B64,$C60:$C62,0)),IF(ISERROR(MATCH(INDEX($E62:$J62,MATCH(B64,$E64:$J64,0)),$B60:$B62,0)),INDEX($M60:$M62,MATCH(INDEX($E62:$J62,MATCH(B64,$E64:$J64,0)),$C60:$C62,0),1),INDEX($L60:$L62,MATCH(INDEX($E62:$J62,MATCH(B64,$E64:$J64,0)),$B60:$B62,0),1)),INDEX($M60:$M62,MATCH(B64,$C60:$C62,0),1)),INDEX($L60:$L62,MATCH(B64,$B60:$B62,0),1))</f>
        <v>4</v>
      </c>
      <c r="M64" s="130" t="n">
        <f aca="false">IF(ISERROR(MATCH(C64,$B60:$B62,0)),IF(ISERROR(MATCH(C64,$C60:$C62,0)),IF(ISERROR(MATCH(INDEX($E62:$J62,MATCH(C64,$E64:$J64,0)),$B60:$B62,0)),INDEX($M60:$M62,MATCH(INDEX($E62:$J62,MATCH(C64,$E64:$J64,0)),$C60:$C62,0),1),INDEX($L60:$L62,MATCH(INDEX($E62:$J62,MATCH(C64,$E64:$J64,0)),$B60:$B62,0),1)),INDEX($M60:$M62,MATCH(C64,$C60:$C62,0),1)),INDEX($L60:$L62,MATCH(C64,$B60:$B62,0),1))</f>
        <v>5</v>
      </c>
      <c r="N64" s="124" t="str">
        <f aca="false">IF(ISBLANK('RR page 2'!$H16),"",IF('RR page 2'!$H16="B",$B64,$C64))</f>
        <v/>
      </c>
      <c r="O64" s="125" t="n">
        <v>1</v>
      </c>
      <c r="P64" s="119" t="n">
        <v>10</v>
      </c>
      <c r="Q64" s="100"/>
      <c r="R64" s="126" t="str">
        <f aca="false">CONCATENATE(ADDRESS($B64+2,$C64+1,4,1)," ",ADDRESS($C64+2,$B64+1,4,1))</f>
        <v>E9 H6</v>
      </c>
      <c r="S64" s="127"/>
      <c r="T64" s="127"/>
      <c r="U64" s="127"/>
      <c r="V64" s="100"/>
    </row>
    <row r="65" s="101" customFormat="true" ht="15" hidden="false" customHeight="true" outlineLevel="0" collapsed="false">
      <c r="A65" s="119" t="n">
        <v>10</v>
      </c>
      <c r="B65" s="120" t="n">
        <v>5</v>
      </c>
      <c r="C65" s="120" t="n">
        <v>1</v>
      </c>
      <c r="D65" s="100"/>
      <c r="E65" s="133"/>
      <c r="F65" s="133"/>
      <c r="G65" s="133"/>
      <c r="H65" s="133"/>
      <c r="I65" s="133"/>
      <c r="J65" s="133"/>
      <c r="K65" s="119"/>
      <c r="L65" s="130" t="n">
        <f aca="false">IF(ISERROR(MATCH(B65,$B60:$B62,0)),IF(ISERROR(MATCH(B65,$C60:$C62,0)),IF(ISERROR(MATCH(INDEX($E62:$J62,MATCH(B65,$E64:$J64,0)),$B60:$B62,0)),INDEX($M60:$M62,MATCH(INDEX($E62:$J62,MATCH(B65,$E64:$J64,0)),$C60:$C62,0),1),INDEX($L60:$L62,MATCH(INDEX($E62:$J62,MATCH(B65,$E64:$J64,0)),$B60:$B62,0),1)),INDEX($M60:$M62,MATCH(B65,$C60:$C62,0),1)),INDEX($L60:$L62,MATCH(B65,$B60:$B62,0),1))</f>
        <v>9</v>
      </c>
      <c r="M65" s="130" t="n">
        <f aca="false">IF(ISERROR(MATCH(C65,$B60:$B62,0)),IF(ISERROR(MATCH(C65,$C60:$C62,0)),IF(ISERROR(MATCH(INDEX($E62:$J62,MATCH(C65,$E64:$J64,0)),$B60:$B62,0)),INDEX($M60:$M62,MATCH(INDEX($E62:$J62,MATCH(C65,$E64:$J64,0)),$C60:$C62,0),1),INDEX($L60:$L62,MATCH(INDEX($E62:$J62,MATCH(C65,$E64:$J64,0)),$B60:$B62,0),1)),INDEX($M60:$M62,MATCH(C65,$C60:$C62,0),1)),INDEX($L60:$L62,MATCH(C65,$B60:$B62,0),1))</f>
        <v>10</v>
      </c>
      <c r="N65" s="124" t="str">
        <f aca="false">IF(ISBLANK('RR page 2'!$H17),"",IF('RR page 2'!$H17="B",$B65,$C65))</f>
        <v/>
      </c>
      <c r="O65" s="125" t="n">
        <v>2</v>
      </c>
      <c r="P65" s="119" t="n">
        <v>10</v>
      </c>
      <c r="Q65" s="100"/>
      <c r="R65" s="126" t="str">
        <f aca="false">CONCATENATE(ADDRESS($B65+2,$C65+1,4,1)," ",ADDRESS($C65+2,$B65+1,4,1))</f>
        <v>B7 F3</v>
      </c>
      <c r="S65" s="127"/>
      <c r="T65" s="127"/>
      <c r="U65" s="127"/>
      <c r="V65" s="100"/>
    </row>
    <row r="66" s="101" customFormat="true" ht="15" hidden="false" customHeight="true" outlineLevel="0" collapsed="false">
      <c r="A66" s="119" t="n">
        <v>10</v>
      </c>
      <c r="B66" s="120" t="n">
        <v>6</v>
      </c>
      <c r="C66" s="120" t="n">
        <v>3</v>
      </c>
      <c r="D66" s="131" t="s">
        <v>33</v>
      </c>
      <c r="E66" s="133" t="n">
        <v>5</v>
      </c>
      <c r="F66" s="133" t="n">
        <v>1</v>
      </c>
      <c r="G66" s="133" t="n">
        <v>4</v>
      </c>
      <c r="H66" s="133" t="n">
        <v>6</v>
      </c>
      <c r="I66" s="133"/>
      <c r="J66" s="133"/>
      <c r="K66" s="119"/>
      <c r="L66" s="130" t="n">
        <f aca="false">IF(ISERROR(MATCH(B66,$B60:$B62,0)),IF(ISERROR(MATCH(B66,$C60:$C62,0)),IF(ISERROR(MATCH(INDEX($E62:$J62,MATCH(B66,$E64:$J64,0)),$B60:$B62,0)),INDEX($M60:$M62,MATCH(INDEX($E62:$J62,MATCH(B66,$E64:$J64,0)),$C60:$C62,0),1),INDEX($L60:$L62,MATCH(INDEX($E62:$J62,MATCH(B66,$E64:$J64,0)),$B60:$B62,0),1)),INDEX($M60:$M62,MATCH(B66,$C60:$C62,0),1)),INDEX($L60:$L62,MATCH(B66,$B60:$B62,0),1))</f>
        <v>11</v>
      </c>
      <c r="M66" s="130" t="n">
        <f aca="false">IF(ISERROR(MATCH(C66,$B60:$B62,0)),IF(ISERROR(MATCH(C66,$C60:$C62,0)),IF(ISERROR(MATCH(INDEX($E62:$J62,MATCH(C66,$E64:$J64,0)),$B60:$B62,0)),INDEX($M60:$M62,MATCH(INDEX($E62:$J62,MATCH(C66,$E64:$J64,0)),$C60:$C62,0),1),INDEX($L60:$L62,MATCH(INDEX($E62:$J62,MATCH(C66,$E64:$J64,0)),$B60:$B62,0),1)),INDEX($M60:$M62,MATCH(C66,$C60:$C62,0),1)),INDEX($L60:$L62,MATCH(C66,$B60:$B62,0),1))</f>
        <v>1</v>
      </c>
      <c r="N66" s="124" t="str">
        <f aca="false">IF(ISBLANK('RR page 2'!$H18),"",IF('RR page 2'!$H18="B",$B66,$C66))</f>
        <v/>
      </c>
      <c r="O66" s="125" t="n">
        <v>3</v>
      </c>
      <c r="P66" s="119" t="n">
        <v>10</v>
      </c>
      <c r="Q66" s="100"/>
      <c r="R66" s="126" t="str">
        <f aca="false">CONCATENATE(ADDRESS($B66+2,$C66+1,4,1)," ",ADDRESS($C66+2,$B66+1,4,1))</f>
        <v>D8 G5</v>
      </c>
      <c r="S66" s="127"/>
      <c r="T66" s="127"/>
      <c r="U66" s="127"/>
      <c r="V66" s="100"/>
    </row>
    <row r="67" s="101" customFormat="true" ht="15" hidden="false" customHeight="true" outlineLevel="0" collapsed="false">
      <c r="A67" s="119"/>
      <c r="B67" s="120"/>
      <c r="C67" s="120"/>
      <c r="D67" s="100" t="n">
        <f aca="false">COUNT(E66:J66)</f>
        <v>4</v>
      </c>
      <c r="E67" s="133"/>
      <c r="F67" s="133"/>
      <c r="G67" s="133"/>
      <c r="H67" s="133"/>
      <c r="I67" s="133"/>
      <c r="J67" s="133"/>
      <c r="K67" s="119"/>
      <c r="L67" s="129"/>
      <c r="M67" s="129"/>
      <c r="N67" s="124"/>
      <c r="O67" s="125"/>
      <c r="P67" s="119"/>
      <c r="Q67" s="100"/>
      <c r="R67" s="126"/>
      <c r="S67" s="127"/>
      <c r="T67" s="127"/>
      <c r="U67" s="127"/>
      <c r="V67" s="100"/>
    </row>
    <row r="68" s="101" customFormat="true" ht="15" hidden="false" customHeight="true" outlineLevel="0" collapsed="false">
      <c r="A68" s="119" t="n">
        <v>11</v>
      </c>
      <c r="B68" s="120" t="n">
        <v>3</v>
      </c>
      <c r="C68" s="120" t="n">
        <v>10</v>
      </c>
      <c r="D68" s="100" t="s">
        <v>32</v>
      </c>
      <c r="E68" s="133" t="n">
        <v>2</v>
      </c>
      <c r="F68" s="133" t="n">
        <v>9</v>
      </c>
      <c r="G68" s="133" t="n">
        <v>10</v>
      </c>
      <c r="H68" s="133" t="n">
        <v>11</v>
      </c>
      <c r="I68" s="133"/>
      <c r="J68" s="133"/>
      <c r="K68" s="119" t="n">
        <v>11</v>
      </c>
      <c r="L68" s="130" t="n">
        <f aca="false">IF(ISERROR(MATCH(B68,$B64:$B66,0)),IF(ISERROR(MATCH(B68,$C64:$C66,0)),IF(ISERROR(MATCH(INDEX($E66:$J66,MATCH(B68,$E68:$J68,0)),$B64:$B66,0)),INDEX($M64:$M66,MATCH(INDEX($E66:$J66,MATCH(B68,$E68:$J68,0)),$C64:$C66,0),1),INDEX($L64:$L66,MATCH(INDEX($E66:$J66,MATCH(B68,$E68:$J68,0)),$B64:$B66,0),1)),INDEX($M64:$M66,MATCH(B68,$C64:$C66,0),1)),INDEX($L64:$L66,MATCH(B68,$B64:$B66,0),1))</f>
        <v>1</v>
      </c>
      <c r="M68" s="130" t="n">
        <f aca="false">IF(ISERROR(MATCH(C68,$B64:$B66,0)),IF(ISERROR(MATCH(C68,$C64:$C66,0)),IF(ISERROR(MATCH(INDEX($E66:$J66,MATCH(C68,$E68:$J68,0)),$B64:$B66,0)),INDEX($M64:$M66,MATCH(INDEX($E66:$J66,MATCH(C68,$E68:$J68,0)),$C64:$C66,0),1),INDEX($L64:$L66,MATCH(INDEX($E66:$J66,MATCH(C68,$E68:$J68,0)),$B64:$B66,0),1)),INDEX($M64:$M66,MATCH(C68,$C64:$C66,0),1)),INDEX($L64:$L66,MATCH(C68,$B64:$B66,0),1))</f>
        <v>5</v>
      </c>
      <c r="N68" s="124" t="str">
        <f aca="false">IF(ISBLANK('RR page 2'!$H20),"",IF('RR page 2'!$H20="B",$B68,$C68))</f>
        <v/>
      </c>
      <c r="O68" s="125" t="n">
        <v>1</v>
      </c>
      <c r="P68" s="119" t="n">
        <v>11</v>
      </c>
      <c r="Q68" s="100"/>
      <c r="R68" s="126" t="str">
        <f aca="false">CONCATENATE(ADDRESS($B68+2,$C68+1,4,1)," ",ADDRESS($C68+2,$B68+1,4,1))</f>
        <v>K5 D12</v>
      </c>
      <c r="S68" s="127"/>
      <c r="T68" s="127"/>
      <c r="U68" s="127"/>
      <c r="V68" s="100"/>
    </row>
    <row r="69" s="101" customFormat="true" ht="15" hidden="false" customHeight="true" outlineLevel="0" collapsed="false">
      <c r="A69" s="119" t="n">
        <v>11</v>
      </c>
      <c r="B69" s="120" t="n">
        <v>2</v>
      </c>
      <c r="C69" s="120" t="n">
        <v>9</v>
      </c>
      <c r="D69" s="131"/>
      <c r="E69" s="133"/>
      <c r="F69" s="133"/>
      <c r="G69" s="133"/>
      <c r="H69" s="133"/>
      <c r="I69" s="133"/>
      <c r="J69" s="133"/>
      <c r="K69" s="119"/>
      <c r="L69" s="130" t="n">
        <f aca="false">IF(ISERROR(MATCH(B69,$B64:$B66,0)),IF(ISERROR(MATCH(B69,$C64:$C66,0)),IF(ISERROR(MATCH(INDEX($E66:$J66,MATCH(B69,$E68:$J68,0)),$B64:$B66,0)),INDEX($M64:$M66,MATCH(INDEX($E66:$J66,MATCH(B69,$E68:$J68,0)),$C64:$C66,0),1),INDEX($L64:$L66,MATCH(INDEX($E66:$J66,MATCH(B69,$E68:$J68,0)),$B64:$B66,0),1)),INDEX($M64:$M66,MATCH(B69,$C64:$C66,0),1)),INDEX($L64:$L66,MATCH(B69,$B64:$B66,0),1))</f>
        <v>9</v>
      </c>
      <c r="M69" s="130" t="n">
        <f aca="false">IF(ISERROR(MATCH(C69,$B64:$B66,0)),IF(ISERROR(MATCH(C69,$C64:$C66,0)),IF(ISERROR(MATCH(INDEX($E66:$J66,MATCH(C69,$E68:$J68,0)),$B64:$B66,0)),INDEX($M64:$M66,MATCH(INDEX($E66:$J66,MATCH(C69,$E68:$J68,0)),$C64:$C66,0),1),INDEX($L64:$L66,MATCH(INDEX($E66:$J66,MATCH(C69,$E68:$J68,0)),$B64:$B66,0),1)),INDEX($M64:$M66,MATCH(C69,$C64:$C66,0),1)),INDEX($L64:$L66,MATCH(C69,$B64:$B66,0),1))</f>
        <v>10</v>
      </c>
      <c r="N69" s="124" t="str">
        <f aca="false">IF(ISBLANK('RR page 2'!$H21),"",IF('RR page 2'!$H21="B",$B69,$C69))</f>
        <v/>
      </c>
      <c r="O69" s="125" t="n">
        <v>2</v>
      </c>
      <c r="P69" s="119" t="n">
        <v>11</v>
      </c>
      <c r="Q69" s="100"/>
      <c r="R69" s="126" t="str">
        <f aca="false">CONCATENATE(ADDRESS($B69+2,$C69+1,4,1)," ",ADDRESS($C69+2,$B69+1,4,1))</f>
        <v>J4 C11</v>
      </c>
      <c r="S69" s="127"/>
      <c r="T69" s="127"/>
      <c r="U69" s="127"/>
      <c r="V69" s="100"/>
    </row>
    <row r="70" s="101" customFormat="true" ht="15" hidden="false" customHeight="true" outlineLevel="0" collapsed="false">
      <c r="A70" s="119" t="n">
        <v>11</v>
      </c>
      <c r="B70" s="120" t="n">
        <v>11</v>
      </c>
      <c r="C70" s="120" t="n">
        <v>7</v>
      </c>
      <c r="D70" s="100" t="s">
        <v>33</v>
      </c>
      <c r="E70" s="133" t="n">
        <v>3</v>
      </c>
      <c r="F70" s="133"/>
      <c r="G70" s="133"/>
      <c r="H70" s="133"/>
      <c r="I70" s="133"/>
      <c r="J70" s="133"/>
      <c r="K70" s="119"/>
      <c r="L70" s="130" t="n">
        <f aca="false">IF(ISERROR(MATCH(B70,$B64:$B66,0)),IF(ISERROR(MATCH(B70,$C64:$C66,0)),IF(ISERROR(MATCH(INDEX($E66:$J66,MATCH(B70,$E68:$J68,0)),$B64:$B66,0)),INDEX($M64:$M66,MATCH(INDEX($E66:$J66,MATCH(B70,$E68:$J68,0)),$C64:$C66,0),1),INDEX($L64:$L66,MATCH(INDEX($E66:$J66,MATCH(B70,$E68:$J68,0)),$B64:$B66,0),1)),INDEX($M64:$M66,MATCH(B70,$C64:$C66,0),1)),INDEX($L64:$L66,MATCH(B70,$B64:$B66,0),1))</f>
        <v>11</v>
      </c>
      <c r="M70" s="130" t="n">
        <f aca="false">IF(ISERROR(MATCH(C70,$B64:$B66,0)),IF(ISERROR(MATCH(C70,$C64:$C66,0)),IF(ISERROR(MATCH(INDEX($E66:$J66,MATCH(C70,$E68:$J68,0)),$B64:$B66,0)),INDEX($M64:$M66,MATCH(INDEX($E66:$J66,MATCH(C70,$E68:$J68,0)),$C64:$C66,0),1),INDEX($L64:$L66,MATCH(INDEX($E66:$J66,MATCH(C70,$E68:$J68,0)),$B64:$B66,0),1)),INDEX($M64:$M66,MATCH(C70,$C64:$C66,0),1)),INDEX($L64:$L66,MATCH(C70,$B64:$B66,0),1))</f>
        <v>4</v>
      </c>
      <c r="N70" s="124" t="str">
        <f aca="false">IF(ISBLANK('RR page 2'!$H22),"",IF('RR page 2'!$H22="B",$B70,$C70))</f>
        <v/>
      </c>
      <c r="O70" s="125" t="n">
        <v>3</v>
      </c>
      <c r="P70" s="119" t="n">
        <v>11</v>
      </c>
      <c r="Q70" s="100"/>
      <c r="R70" s="126" t="str">
        <f aca="false">CONCATENATE(ADDRESS($B70+2,$C70+1,4,1)," ",ADDRESS($C70+2,$B70+1,4,1))</f>
        <v>H13 L9</v>
      </c>
      <c r="S70" s="127"/>
      <c r="T70" s="127"/>
      <c r="U70" s="127"/>
      <c r="V70" s="100"/>
    </row>
    <row r="71" s="101" customFormat="true" ht="15" hidden="false" customHeight="true" outlineLevel="0" collapsed="false">
      <c r="A71" s="119"/>
      <c r="B71" s="120"/>
      <c r="C71" s="120"/>
      <c r="D71" s="100" t="n">
        <f aca="false">COUNT(E70:J70)</f>
        <v>1</v>
      </c>
      <c r="E71" s="133"/>
      <c r="F71" s="133"/>
      <c r="G71" s="133"/>
      <c r="H71" s="133"/>
      <c r="I71" s="133"/>
      <c r="J71" s="133"/>
      <c r="K71" s="119"/>
      <c r="L71" s="129"/>
      <c r="M71" s="129"/>
      <c r="N71" s="124"/>
      <c r="O71" s="125"/>
      <c r="P71" s="119"/>
      <c r="Q71" s="100"/>
      <c r="R71" s="126"/>
      <c r="S71" s="127"/>
      <c r="T71" s="127"/>
      <c r="U71" s="127"/>
      <c r="V71" s="100"/>
    </row>
    <row r="72" s="101" customFormat="true" ht="15" hidden="false" customHeight="true" outlineLevel="0" collapsed="false">
      <c r="A72" s="119" t="n">
        <v>12</v>
      </c>
      <c r="B72" s="120" t="n">
        <v>7</v>
      </c>
      <c r="C72" s="120" t="n">
        <v>2</v>
      </c>
      <c r="D72" s="100" t="s">
        <v>32</v>
      </c>
      <c r="E72" s="133" t="n">
        <v>8</v>
      </c>
      <c r="F72" s="133"/>
      <c r="G72" s="133"/>
      <c r="H72" s="133"/>
      <c r="I72" s="133"/>
      <c r="J72" s="133"/>
      <c r="K72" s="119" t="n">
        <v>12</v>
      </c>
      <c r="L72" s="130" t="n">
        <f aca="false">IF(ISERROR(MATCH(B72,$B68:$B70,0)),IF(ISERROR(MATCH(B72,$C68:$C70,0)),IF(ISERROR(MATCH(INDEX($E70:$J70,MATCH(B72,$E72:$J72,0)),$B68:$B70,0)),INDEX($M68:$M70,MATCH(INDEX($E70:$J70,MATCH(B72,$E72:$J72,0)),$C68:$C70,0),1),INDEX($L68:$L70,MATCH(INDEX($E70:$J70,MATCH(B72,$E72:$J72,0)),$B68:$B70,0),1)),INDEX($M68:$M70,MATCH(B72,$C68:$C70,0),1)),INDEX($L68:$L70,MATCH(B72,$B68:$B70,0),1))</f>
        <v>4</v>
      </c>
      <c r="M72" s="130" t="n">
        <f aca="false">IF(ISERROR(MATCH(C72,$B68:$B70,0)),IF(ISERROR(MATCH(C72,$C68:$C70,0)),IF(ISERROR(MATCH(INDEX($E70:$J70,MATCH(C72,$E72:$J72,0)),$B68:$B70,0)),INDEX($M68:$M70,MATCH(INDEX($E70:$J70,MATCH(C72,$E72:$J72,0)),$C68:$C70,0),1),INDEX($L68:$L70,MATCH(INDEX($E70:$J70,MATCH(C72,$E72:$J72,0)),$B68:$B70,0),1)),INDEX($M68:$M70,MATCH(C72,$C68:$C70,0),1)),INDEX($L68:$L70,MATCH(C72,$B68:$B70,0),1))</f>
        <v>9</v>
      </c>
      <c r="N72" s="124" t="str">
        <f aca="false">IF(ISBLANK('RR page 2'!$H24),"",IF('RR page 2'!$H24="B",$B72,$C72))</f>
        <v/>
      </c>
      <c r="O72" s="125" t="n">
        <v>1</v>
      </c>
      <c r="P72" s="119" t="n">
        <v>12</v>
      </c>
      <c r="Q72" s="100"/>
      <c r="R72" s="126" t="str">
        <f aca="false">CONCATENATE(ADDRESS($B72+2,$C72+1,4,1)," ",ADDRESS($C72+2,$B72+1,4,1))</f>
        <v>C9 H4</v>
      </c>
      <c r="S72" s="127"/>
      <c r="T72" s="127"/>
      <c r="U72" s="127"/>
      <c r="V72" s="100"/>
    </row>
    <row r="73" s="101" customFormat="true" ht="15" hidden="false" customHeight="true" outlineLevel="0" collapsed="false">
      <c r="A73" s="119" t="n">
        <v>12</v>
      </c>
      <c r="B73" s="120" t="n">
        <v>11</v>
      </c>
      <c r="C73" s="120" t="n">
        <v>9</v>
      </c>
      <c r="D73" s="100"/>
      <c r="E73" s="133"/>
      <c r="F73" s="133"/>
      <c r="G73" s="133"/>
      <c r="H73" s="133"/>
      <c r="I73" s="133"/>
      <c r="J73" s="133"/>
      <c r="K73" s="119"/>
      <c r="L73" s="130" t="n">
        <f aca="false">IF(ISERROR(MATCH(B73,$B68:$B70,0)),IF(ISERROR(MATCH(B73,$C68:$C70,0)),IF(ISERROR(MATCH(INDEX($E70:$J70,MATCH(B73,$E72:$J72,0)),$B68:$B70,0)),INDEX($M68:$M70,MATCH(INDEX($E70:$J70,MATCH(B73,$E72:$J72,0)),$C68:$C70,0),1),INDEX($L68:$L70,MATCH(INDEX($E70:$J70,MATCH(B73,$E72:$J72,0)),$B68:$B70,0),1)),INDEX($M68:$M70,MATCH(B73,$C68:$C70,0),1)),INDEX($L68:$L70,MATCH(B73,$B68:$B70,0),1))</f>
        <v>11</v>
      </c>
      <c r="M73" s="130" t="n">
        <f aca="false">IF(ISERROR(MATCH(C73,$B68:$B70,0)),IF(ISERROR(MATCH(C73,$C68:$C70,0)),IF(ISERROR(MATCH(INDEX($E70:$J70,MATCH(C73,$E72:$J72,0)),$B68:$B70,0)),INDEX($M68:$M70,MATCH(INDEX($E70:$J70,MATCH(C73,$E72:$J72,0)),$C68:$C70,0),1),INDEX($L68:$L70,MATCH(INDEX($E70:$J70,MATCH(C73,$E72:$J72,0)),$B68:$B70,0),1)),INDEX($M68:$M70,MATCH(C73,$C68:$C70,0),1)),INDEX($L68:$L70,MATCH(C73,$B68:$B70,0),1))</f>
        <v>10</v>
      </c>
      <c r="N73" s="124" t="str">
        <f aca="false">IF(ISBLANK('RR page 2'!$H25),"",IF('RR page 2'!$H25="B",$B73,$C73))</f>
        <v/>
      </c>
      <c r="O73" s="125" t="n">
        <v>2</v>
      </c>
      <c r="P73" s="119" t="n">
        <v>12</v>
      </c>
      <c r="Q73" s="100"/>
      <c r="R73" s="126" t="str">
        <f aca="false">CONCATENATE(ADDRESS($B73+2,$C73+1,4,1)," ",ADDRESS($C73+2,$B73+1,4,1))</f>
        <v>J13 L11</v>
      </c>
      <c r="S73" s="127"/>
      <c r="T73" s="127"/>
      <c r="U73" s="127"/>
      <c r="V73" s="100"/>
    </row>
    <row r="74" s="101" customFormat="true" ht="15" hidden="false" customHeight="true" outlineLevel="0" collapsed="false">
      <c r="A74" s="119" t="n">
        <v>12</v>
      </c>
      <c r="B74" s="120" t="n">
        <v>10</v>
      </c>
      <c r="C74" s="120" t="n">
        <v>8</v>
      </c>
      <c r="D74" s="131" t="s">
        <v>33</v>
      </c>
      <c r="E74" s="133" t="n">
        <v>7</v>
      </c>
      <c r="F74" s="133"/>
      <c r="G74" s="133"/>
      <c r="H74" s="133"/>
      <c r="I74" s="133"/>
      <c r="J74" s="133"/>
      <c r="K74" s="119"/>
      <c r="L74" s="130" t="n">
        <f aca="false">IF(ISERROR(MATCH(B74,$B68:$B70,0)),IF(ISERROR(MATCH(B74,$C68:$C70,0)),IF(ISERROR(MATCH(INDEX($E70:$J70,MATCH(B74,$E72:$J72,0)),$B68:$B70,0)),INDEX($M68:$M70,MATCH(INDEX($E70:$J70,MATCH(B74,$E72:$J72,0)),$C68:$C70,0),1),INDEX($L68:$L70,MATCH(INDEX($E70:$J70,MATCH(B74,$E72:$J72,0)),$B68:$B70,0),1)),INDEX($M68:$M70,MATCH(B74,$C68:$C70,0),1)),INDEX($L68:$L70,MATCH(B74,$B68:$B70,0),1))</f>
        <v>5</v>
      </c>
      <c r="M74" s="130" t="n">
        <f aca="false">IF(ISERROR(MATCH(C74,$B68:$B70,0)),IF(ISERROR(MATCH(C74,$C68:$C70,0)),IF(ISERROR(MATCH(INDEX($E70:$J70,MATCH(C74,$E72:$J72,0)),$B68:$B70,0)),INDEX($M68:$M70,MATCH(INDEX($E70:$J70,MATCH(C74,$E72:$J72,0)),$C68:$C70,0),1),INDEX($L68:$L70,MATCH(INDEX($E70:$J70,MATCH(C74,$E72:$J72,0)),$B68:$B70,0),1)),INDEX($M68:$M70,MATCH(C74,$C68:$C70,0),1)),INDEX($L68:$L70,MATCH(C74,$B68:$B70,0),1))</f>
        <v>1</v>
      </c>
      <c r="N74" s="124" t="str">
        <f aca="false">IF(ISBLANK('RR page 2'!$H26),"",IF('RR page 2'!$H26="B",$B74,$C74))</f>
        <v/>
      </c>
      <c r="O74" s="125" t="n">
        <v>3</v>
      </c>
      <c r="P74" s="119" t="n">
        <v>12</v>
      </c>
      <c r="Q74" s="100"/>
      <c r="R74" s="126" t="str">
        <f aca="false">CONCATENATE(ADDRESS($B74+2,$C74+1,4,1)," ",ADDRESS($C74+2,$B74+1,4,1))</f>
        <v>I12 K10</v>
      </c>
      <c r="S74" s="127"/>
      <c r="T74" s="127"/>
      <c r="U74" s="127"/>
      <c r="V74" s="100"/>
    </row>
    <row r="75" s="101" customFormat="true" ht="15" hidden="false" customHeight="true" outlineLevel="0" collapsed="false">
      <c r="A75" s="119"/>
      <c r="B75" s="120"/>
      <c r="C75" s="120"/>
      <c r="D75" s="100" t="n">
        <f aca="false">COUNT(E74:J74)</f>
        <v>1</v>
      </c>
      <c r="E75" s="133"/>
      <c r="F75" s="133"/>
      <c r="G75" s="133"/>
      <c r="H75" s="133"/>
      <c r="I75" s="133"/>
      <c r="J75" s="133"/>
      <c r="K75" s="119"/>
      <c r="L75" s="129"/>
      <c r="M75" s="129"/>
      <c r="N75" s="124"/>
      <c r="O75" s="125"/>
      <c r="P75" s="119"/>
      <c r="Q75" s="100"/>
      <c r="R75" s="126"/>
      <c r="S75" s="127"/>
      <c r="T75" s="127"/>
      <c r="U75" s="127"/>
      <c r="V75" s="100"/>
    </row>
    <row r="76" s="101" customFormat="true" ht="15" hidden="false" customHeight="true" outlineLevel="0" collapsed="false">
      <c r="A76" s="119" t="n">
        <v>13</v>
      </c>
      <c r="B76" s="120" t="n">
        <v>2</v>
      </c>
      <c r="C76" s="120" t="n">
        <v>8</v>
      </c>
      <c r="D76" s="131" t="s">
        <v>32</v>
      </c>
      <c r="E76" s="133" t="n">
        <v>1</v>
      </c>
      <c r="F76" s="133"/>
      <c r="G76" s="133"/>
      <c r="H76" s="133"/>
      <c r="I76" s="133"/>
      <c r="J76" s="133"/>
      <c r="K76" s="119" t="n">
        <v>13</v>
      </c>
      <c r="L76" s="130" t="n">
        <f aca="false">IF(ISERROR(MATCH(B76,$B72:$B74,0)),IF(ISERROR(MATCH(B76,$C72:$C74,0)),IF(ISERROR(MATCH(INDEX($E74:$J74,MATCH(B76,$E76:$J76,0)),$B72:$B74,0)),INDEX($M72:$M74,MATCH(INDEX($E74:$J74,MATCH(B76,$E76:$J76,0)),$C72:$C74,0),1),INDEX($L72:$L74,MATCH(INDEX($E74:$J74,MATCH(B76,$E76:$J76,0)),$B72:$B74,0),1)),INDEX($M72:$M74,MATCH(B76,$C72:$C74,0),1)),INDEX($L72:$L74,MATCH(B76,$B72:$B74,0),1))</f>
        <v>9</v>
      </c>
      <c r="M76" s="130" t="n">
        <f aca="false">IF(ISERROR(MATCH(C76,$B72:$B74,0)),IF(ISERROR(MATCH(C76,$C72:$C74,0)),IF(ISERROR(MATCH(INDEX($E74:$J74,MATCH(C76,$E76:$J76,0)),$B72:$B74,0)),INDEX($M72:$M74,MATCH(INDEX($E74:$J74,MATCH(C76,$E76:$J76,0)),$C72:$C74,0),1),INDEX($L72:$L74,MATCH(INDEX($E74:$J74,MATCH(C76,$E76:$J76,0)),$B72:$B74,0),1)),INDEX($M72:$M74,MATCH(C76,$C72:$C74,0),1)),INDEX($L72:$L74,MATCH(C76,$B72:$B74,0),1))</f>
        <v>1</v>
      </c>
      <c r="N76" s="124" t="str">
        <f aca="false">IF(ISBLANK('RR page 3'!$H4),"",IF('RR page 3'!$H4="B",$B76,$C76))</f>
        <v/>
      </c>
      <c r="O76" s="125" t="n">
        <v>1</v>
      </c>
      <c r="P76" s="119" t="n">
        <v>13</v>
      </c>
      <c r="Q76" s="100"/>
      <c r="R76" s="126" t="str">
        <f aca="false">CONCATENATE(ADDRESS($B76+2,$C76+1,4,1)," ",ADDRESS($C76+2,$B76+1,4,1))</f>
        <v>I4 C10</v>
      </c>
      <c r="S76" s="127"/>
      <c r="T76" s="127"/>
      <c r="U76" s="127"/>
      <c r="V76" s="100"/>
    </row>
    <row r="77" s="101" customFormat="true" ht="15" hidden="false" customHeight="true" outlineLevel="0" collapsed="false">
      <c r="A77" s="119" t="n">
        <v>13</v>
      </c>
      <c r="B77" s="120" t="n">
        <v>10</v>
      </c>
      <c r="C77" s="120" t="n">
        <v>9</v>
      </c>
      <c r="D77" s="100"/>
      <c r="E77" s="133"/>
      <c r="F77" s="133"/>
      <c r="G77" s="133"/>
      <c r="H77" s="133"/>
      <c r="I77" s="133"/>
      <c r="J77" s="133"/>
      <c r="K77" s="119"/>
      <c r="L77" s="130" t="n">
        <f aca="false">IF(ISERROR(MATCH(B77,$B72:$B74,0)),IF(ISERROR(MATCH(B77,$C72:$C74,0)),IF(ISERROR(MATCH(INDEX($E74:$J74,MATCH(B77,$E76:$J76,0)),$B72:$B74,0)),INDEX($M72:$M74,MATCH(INDEX($E74:$J74,MATCH(B77,$E76:$J76,0)),$C72:$C74,0),1),INDEX($L72:$L74,MATCH(INDEX($E74:$J74,MATCH(B77,$E76:$J76,0)),$B72:$B74,0),1)),INDEX($M72:$M74,MATCH(B77,$C72:$C74,0),1)),INDEX($L72:$L74,MATCH(B77,$B72:$B74,0),1))</f>
        <v>5</v>
      </c>
      <c r="M77" s="130" t="n">
        <f aca="false">IF(ISERROR(MATCH(C77,$B72:$B74,0)),IF(ISERROR(MATCH(C77,$C72:$C74,0)),IF(ISERROR(MATCH(INDEX($E74:$J74,MATCH(C77,$E76:$J76,0)),$B72:$B74,0)),INDEX($M72:$M74,MATCH(INDEX($E74:$J74,MATCH(C77,$E76:$J76,0)),$C72:$C74,0),1),INDEX($L72:$L74,MATCH(INDEX($E74:$J74,MATCH(C77,$E76:$J76,0)),$B72:$B74,0),1)),INDEX($M72:$M74,MATCH(C77,$C72:$C74,0),1)),INDEX($L72:$L74,MATCH(C77,$B72:$B74,0),1))</f>
        <v>10</v>
      </c>
      <c r="N77" s="124" t="str">
        <f aca="false">IF(ISBLANK('RR page 3'!$H5),"",IF('RR page 3'!$H5="B",$B77,$C77))</f>
        <v/>
      </c>
      <c r="O77" s="125" t="n">
        <v>2</v>
      </c>
      <c r="P77" s="119" t="n">
        <v>13</v>
      </c>
      <c r="Q77" s="100"/>
      <c r="R77" s="126" t="str">
        <f aca="false">CONCATENATE(ADDRESS($B77+2,$C77+1,4,1)," ",ADDRESS($C77+2,$B77+1,4,1))</f>
        <v>J12 K11</v>
      </c>
      <c r="S77" s="127"/>
      <c r="T77" s="127"/>
      <c r="U77" s="127"/>
      <c r="V77" s="100"/>
    </row>
    <row r="78" s="101" customFormat="true" ht="15" hidden="false" customHeight="true" outlineLevel="0" collapsed="false">
      <c r="A78" s="119" t="n">
        <v>13</v>
      </c>
      <c r="B78" s="120" t="n">
        <v>1</v>
      </c>
      <c r="C78" s="120" t="n">
        <v>11</v>
      </c>
      <c r="D78" s="100" t="s">
        <v>33</v>
      </c>
      <c r="E78" s="133" t="n">
        <v>2</v>
      </c>
      <c r="F78" s="133"/>
      <c r="G78" s="133"/>
      <c r="H78" s="133"/>
      <c r="I78" s="133"/>
      <c r="J78" s="133"/>
      <c r="K78" s="119"/>
      <c r="L78" s="130" t="n">
        <f aca="false">IF(ISERROR(MATCH(B78,$B72:$B74,0)),IF(ISERROR(MATCH(B78,$C72:$C74,0)),IF(ISERROR(MATCH(INDEX($E74:$J74,MATCH(B78,$E76:$J76,0)),$B72:$B74,0)),INDEX($M72:$M74,MATCH(INDEX($E74:$J74,MATCH(B78,$E76:$J76,0)),$C72:$C74,0),1),INDEX($L72:$L74,MATCH(INDEX($E74:$J74,MATCH(B78,$E76:$J76,0)),$B72:$B74,0),1)),INDEX($M72:$M74,MATCH(B78,$C72:$C74,0),1)),INDEX($L72:$L74,MATCH(B78,$B72:$B74,0),1))</f>
        <v>4</v>
      </c>
      <c r="M78" s="130" t="n">
        <f aca="false">IF(ISERROR(MATCH(C78,$B72:$B74,0)),IF(ISERROR(MATCH(C78,$C72:$C74,0)),IF(ISERROR(MATCH(INDEX($E74:$J74,MATCH(C78,$E76:$J76,0)),$B72:$B74,0)),INDEX($M72:$M74,MATCH(INDEX($E74:$J74,MATCH(C78,$E76:$J76,0)),$C72:$C74,0),1),INDEX($L72:$L74,MATCH(INDEX($E74:$J74,MATCH(C78,$E76:$J76,0)),$B72:$B74,0),1)),INDEX($M72:$M74,MATCH(C78,$C72:$C74,0),1)),INDEX($L72:$L74,MATCH(C78,$B72:$B74,0),1))</f>
        <v>11</v>
      </c>
      <c r="N78" s="124" t="str">
        <f aca="false">IF(ISBLANK('RR page 3'!$H6),"",IF('RR page 3'!$H6="B",$B78,$C78))</f>
        <v/>
      </c>
      <c r="O78" s="125" t="n">
        <v>3</v>
      </c>
      <c r="P78" s="119" t="n">
        <v>13</v>
      </c>
      <c r="Q78" s="100"/>
      <c r="R78" s="126" t="str">
        <f aca="false">CONCATENATE(ADDRESS($B78+2,$C78+1,4,1)," ",ADDRESS($C78+2,$B78+1,4,1))</f>
        <v>L3 B13</v>
      </c>
      <c r="S78" s="127"/>
      <c r="T78" s="127"/>
      <c r="U78" s="127"/>
      <c r="V78" s="100"/>
    </row>
    <row r="79" s="101" customFormat="true" ht="15" hidden="false" customHeight="true" outlineLevel="0" collapsed="false">
      <c r="A79" s="119"/>
      <c r="B79" s="120"/>
      <c r="C79" s="120"/>
      <c r="D79" s="100" t="n">
        <f aca="false">COUNT(E78:J78)</f>
        <v>1</v>
      </c>
      <c r="E79" s="133"/>
      <c r="F79" s="133"/>
      <c r="G79" s="133"/>
      <c r="H79" s="133"/>
      <c r="I79" s="133"/>
      <c r="J79" s="133"/>
      <c r="K79" s="119"/>
      <c r="L79" s="129"/>
      <c r="M79" s="129"/>
      <c r="N79" s="124"/>
      <c r="O79" s="125"/>
      <c r="P79" s="119"/>
      <c r="Q79" s="100"/>
      <c r="R79" s="126"/>
      <c r="S79" s="127"/>
      <c r="T79" s="127"/>
      <c r="U79" s="127"/>
      <c r="V79" s="100"/>
    </row>
    <row r="80" s="101" customFormat="true" ht="15" hidden="false" customHeight="true" outlineLevel="0" collapsed="false">
      <c r="A80" s="119" t="n">
        <v>14</v>
      </c>
      <c r="B80" s="120" t="n">
        <v>9</v>
      </c>
      <c r="C80" s="120" t="n">
        <v>8</v>
      </c>
      <c r="D80" s="100" t="s">
        <v>32</v>
      </c>
      <c r="E80" s="133" t="n">
        <v>7</v>
      </c>
      <c r="F80" s="133"/>
      <c r="G80" s="133"/>
      <c r="H80" s="133"/>
      <c r="I80" s="133"/>
      <c r="J80" s="133"/>
      <c r="K80" s="119" t="n">
        <v>14</v>
      </c>
      <c r="L80" s="130" t="n">
        <f aca="false">IF(ISERROR(MATCH(B80,$B76:$B78,0)),IF(ISERROR(MATCH(B80,$C76:$C78,0)),IF(ISERROR(MATCH(INDEX($E78:$J78,MATCH(B80,$E80:$J80,0)),$B76:$B78,0)),INDEX($M76:$M78,MATCH(INDEX($E78:$J78,MATCH(B80,$E80:$J80,0)),$C76:$C78,0),1),INDEX($L76:$L78,MATCH(INDEX($E78:$J78,MATCH(B80,$E80:$J80,0)),$B76:$B78,0),1)),INDEX($M76:$M78,MATCH(B80,$C76:$C78,0),1)),INDEX($L76:$L78,MATCH(B80,$B76:$B78,0),1))</f>
        <v>10</v>
      </c>
      <c r="M80" s="130" t="n">
        <f aca="false">IF(ISERROR(MATCH(C80,$B76:$B78,0)),IF(ISERROR(MATCH(C80,$C76:$C78,0)),IF(ISERROR(MATCH(INDEX($E78:$J78,MATCH(C80,$E80:$J80,0)),$B76:$B78,0)),INDEX($M76:$M78,MATCH(INDEX($E78:$J78,MATCH(C80,$E80:$J80,0)),$C76:$C78,0),1),INDEX($L76:$L78,MATCH(INDEX($E78:$J78,MATCH(C80,$E80:$J80,0)),$B76:$B78,0),1)),INDEX($M76:$M78,MATCH(C80,$C76:$C78,0),1)),INDEX($L76:$L78,MATCH(C80,$B76:$B78,0),1))</f>
        <v>1</v>
      </c>
      <c r="N80" s="124" t="str">
        <f aca="false">IF(ISBLANK('RR page 3'!$H8),"",IF('RR page 3'!$H8="B",$B80,$C80))</f>
        <v/>
      </c>
      <c r="O80" s="125" t="n">
        <v>1</v>
      </c>
      <c r="P80" s="119" t="n">
        <v>14</v>
      </c>
      <c r="Q80" s="100"/>
      <c r="R80" s="126" t="str">
        <f aca="false">CONCATENATE(ADDRESS($B80+2,$C80+1,4,1)," ",ADDRESS($C80+2,$B80+1,4,1))</f>
        <v>I11 J10</v>
      </c>
      <c r="S80" s="127"/>
      <c r="T80" s="127"/>
      <c r="U80" s="127"/>
      <c r="V80" s="100"/>
    </row>
    <row r="81" s="101" customFormat="true" ht="15" hidden="false" customHeight="true" outlineLevel="0" collapsed="false">
      <c r="A81" s="119" t="n">
        <v>14</v>
      </c>
      <c r="B81" s="120" t="n">
        <v>11</v>
      </c>
      <c r="C81" s="120" t="n">
        <v>10</v>
      </c>
      <c r="D81" s="131"/>
      <c r="E81" s="133"/>
      <c r="F81" s="133"/>
      <c r="G81" s="133"/>
      <c r="H81" s="133"/>
      <c r="I81" s="133"/>
      <c r="J81" s="133"/>
      <c r="K81" s="119"/>
      <c r="L81" s="130" t="n">
        <f aca="false">IF(ISERROR(MATCH(B81,$B76:$B78,0)),IF(ISERROR(MATCH(B81,$C76:$C78,0)),IF(ISERROR(MATCH(INDEX($E78:$J78,MATCH(B81,$E80:$J80,0)),$B76:$B78,0)),INDEX($M76:$M78,MATCH(INDEX($E78:$J78,MATCH(B81,$E80:$J80,0)),$C76:$C78,0),1),INDEX($L76:$L78,MATCH(INDEX($E78:$J78,MATCH(B81,$E80:$J80,0)),$B76:$B78,0),1)),INDEX($M76:$M78,MATCH(B81,$C76:$C78,0),1)),INDEX($L76:$L78,MATCH(B81,$B76:$B78,0),1))</f>
        <v>11</v>
      </c>
      <c r="M81" s="130" t="n">
        <f aca="false">IF(ISERROR(MATCH(C81,$B76:$B78,0)),IF(ISERROR(MATCH(C81,$C76:$C78,0)),IF(ISERROR(MATCH(INDEX($E78:$J78,MATCH(C81,$E80:$J80,0)),$B76:$B78,0)),INDEX($M76:$M78,MATCH(INDEX($E78:$J78,MATCH(C81,$E80:$J80,0)),$C76:$C78,0),1),INDEX($L76:$L78,MATCH(INDEX($E78:$J78,MATCH(C81,$E80:$J80,0)),$B76:$B78,0),1)),INDEX($M76:$M78,MATCH(C81,$C76:$C78,0),1)),INDEX($L76:$L78,MATCH(C81,$B76:$B78,0),1))</f>
        <v>5</v>
      </c>
      <c r="N81" s="124" t="str">
        <f aca="false">IF(ISBLANK('RR page 3'!$H9),"",IF('RR page 3'!$H9="B",$B81,$C81))</f>
        <v/>
      </c>
      <c r="O81" s="125" t="n">
        <v>2</v>
      </c>
      <c r="P81" s="119" t="n">
        <v>14</v>
      </c>
      <c r="Q81" s="100"/>
      <c r="R81" s="126" t="str">
        <f aca="false">CONCATENATE(ADDRESS($B81+2,$C81+1,4,1)," ",ADDRESS($C81+2,$B81+1,4,1))</f>
        <v>K13 L12</v>
      </c>
      <c r="S81" s="127"/>
      <c r="T81" s="127"/>
      <c r="U81" s="127"/>
      <c r="V81" s="100"/>
    </row>
    <row r="82" s="101" customFormat="true" ht="15" hidden="false" customHeight="true" outlineLevel="0" collapsed="false">
      <c r="A82" s="119" t="n">
        <v>14</v>
      </c>
      <c r="B82" s="120" t="n">
        <v>1</v>
      </c>
      <c r="C82" s="120" t="n">
        <v>7</v>
      </c>
      <c r="D82" s="100" t="s">
        <v>33</v>
      </c>
      <c r="E82" s="133" t="n">
        <v>1</v>
      </c>
      <c r="F82" s="133" t="n">
        <v>11</v>
      </c>
      <c r="G82" s="133" t="n">
        <v>10</v>
      </c>
      <c r="H82" s="133" t="n">
        <v>9</v>
      </c>
      <c r="I82" s="133"/>
      <c r="J82" s="133"/>
      <c r="K82" s="119"/>
      <c r="L82" s="130" t="n">
        <f aca="false">IF(ISERROR(MATCH(B82,$B76:$B78,0)),IF(ISERROR(MATCH(B82,$C76:$C78,0)),IF(ISERROR(MATCH(INDEX($E78:$J78,MATCH(B82,$E80:$J80,0)),$B76:$B78,0)),INDEX($M76:$M78,MATCH(INDEX($E78:$J78,MATCH(B82,$E80:$J80,0)),$C76:$C78,0),1),INDEX($L76:$L78,MATCH(INDEX($E78:$J78,MATCH(B82,$E80:$J80,0)),$B76:$B78,0),1)),INDEX($M76:$M78,MATCH(B82,$C76:$C78,0),1)),INDEX($L76:$L78,MATCH(B82,$B76:$B78,0),1))</f>
        <v>4</v>
      </c>
      <c r="M82" s="130" t="n">
        <f aca="false">IF(ISERROR(MATCH(C82,$B76:$B78,0)),IF(ISERROR(MATCH(C82,$C76:$C78,0)),IF(ISERROR(MATCH(INDEX($E78:$J78,MATCH(C82,$E80:$J80,0)),$B76:$B78,0)),INDEX($M76:$M78,MATCH(INDEX($E78:$J78,MATCH(C82,$E80:$J80,0)),$C76:$C78,0),1),INDEX($L76:$L78,MATCH(INDEX($E78:$J78,MATCH(C82,$E80:$J80,0)),$B76:$B78,0),1)),INDEX($M76:$M78,MATCH(C82,$C76:$C78,0),1)),INDEX($L76:$L78,MATCH(C82,$B76:$B78,0),1))</f>
        <v>9</v>
      </c>
      <c r="N82" s="124" t="str">
        <f aca="false">IF(ISBLANK('RR page 3'!$H10),"",IF('RR page 3'!$H10="B",$B82,$C82))</f>
        <v/>
      </c>
      <c r="O82" s="125" t="n">
        <v>3</v>
      </c>
      <c r="P82" s="119" t="n">
        <v>14</v>
      </c>
      <c r="Q82" s="100"/>
      <c r="R82" s="126" t="str">
        <f aca="false">CONCATENATE(ADDRESS($B82+2,$C82+1,4,1)," ",ADDRESS($C82+2,$B82+1,4,1))</f>
        <v>H3 B9</v>
      </c>
      <c r="S82" s="127"/>
      <c r="T82" s="127"/>
      <c r="U82" s="127"/>
      <c r="V82" s="100"/>
    </row>
    <row r="83" s="101" customFormat="true" ht="15" hidden="false" customHeight="true" outlineLevel="0" collapsed="false">
      <c r="A83" s="119"/>
      <c r="B83" s="120"/>
      <c r="C83" s="120"/>
      <c r="D83" s="100" t="n">
        <f aca="false">COUNT(E82:J82)</f>
        <v>4</v>
      </c>
      <c r="E83" s="133"/>
      <c r="F83" s="133"/>
      <c r="G83" s="133"/>
      <c r="H83" s="133"/>
      <c r="I83" s="133"/>
      <c r="J83" s="133"/>
      <c r="K83" s="119"/>
      <c r="L83" s="129"/>
      <c r="M83" s="129"/>
      <c r="N83" s="124"/>
      <c r="O83" s="125"/>
      <c r="P83" s="119"/>
      <c r="Q83" s="100"/>
      <c r="R83" s="126"/>
      <c r="S83" s="127"/>
      <c r="T83" s="127"/>
      <c r="U83" s="127"/>
      <c r="V83" s="100"/>
    </row>
    <row r="84" s="101" customFormat="true" ht="15" hidden="false" customHeight="true" outlineLevel="0" collapsed="false">
      <c r="A84" s="119" t="n">
        <v>15</v>
      </c>
      <c r="B84" s="120" t="n">
        <v>8</v>
      </c>
      <c r="C84" s="120" t="n">
        <v>7</v>
      </c>
      <c r="D84" s="131" t="s">
        <v>32</v>
      </c>
      <c r="E84" s="133" t="n">
        <v>3</v>
      </c>
      <c r="F84" s="133" t="n">
        <v>4</v>
      </c>
      <c r="G84" s="133" t="n">
        <v>5</v>
      </c>
      <c r="H84" s="133" t="n">
        <v>6</v>
      </c>
      <c r="I84" s="133"/>
      <c r="J84" s="133"/>
      <c r="K84" s="119" t="n">
        <v>15</v>
      </c>
      <c r="L84" s="130" t="n">
        <f aca="false">IF(ISERROR(MATCH(B84,$B80:$B82,0)),IF(ISERROR(MATCH(B84,$C80:$C82,0)),IF(ISERROR(MATCH(INDEX($E82:$J82,MATCH(B84,$E84:$J84,0)),$B80:$B82,0)),INDEX($M80:$M82,MATCH(INDEX($E82:$J82,MATCH(B84,$E84:$J84,0)),$C80:$C82,0),1),INDEX($L80:$L82,MATCH(INDEX($E82:$J82,MATCH(B84,$E84:$J84,0)),$B80:$B82,0),1)),INDEX($M80:$M82,MATCH(B84,$C80:$C82,0),1)),INDEX($L80:$L82,MATCH(B84,$B80:$B82,0),1))</f>
        <v>1</v>
      </c>
      <c r="M84" s="130" t="n">
        <f aca="false">IF(ISERROR(MATCH(C84,$B80:$B82,0)),IF(ISERROR(MATCH(C84,$C80:$C82,0)),IF(ISERROR(MATCH(INDEX($E82:$J82,MATCH(C84,$E84:$J84,0)),$B80:$B82,0)),INDEX($M80:$M82,MATCH(INDEX($E82:$J82,MATCH(C84,$E84:$J84,0)),$C80:$C82,0),1),INDEX($L80:$L82,MATCH(INDEX($E82:$J82,MATCH(C84,$E84:$J84,0)),$B80:$B82,0),1)),INDEX($M80:$M82,MATCH(C84,$C80:$C82,0),1)),INDEX($L80:$L82,MATCH(C84,$B80:$B82,0),1))</f>
        <v>9</v>
      </c>
      <c r="N84" s="124" t="str">
        <f aca="false">IF(ISBLANK('RR page 3'!$H12),"",IF('RR page 3'!$H12="B",$B84,$C84))</f>
        <v/>
      </c>
      <c r="O84" s="125" t="n">
        <v>1</v>
      </c>
      <c r="P84" s="119" t="n">
        <v>15</v>
      </c>
      <c r="Q84" s="100"/>
      <c r="R84" s="126" t="str">
        <f aca="false">CONCATENATE(ADDRESS($B84+2,$C84+1,4,1)," ",ADDRESS($C84+2,$B84+1,4,1))</f>
        <v>H10 I9</v>
      </c>
      <c r="S84" s="127"/>
      <c r="T84" s="127"/>
      <c r="U84" s="127"/>
      <c r="V84" s="100"/>
    </row>
    <row r="85" s="101" customFormat="true" ht="15" hidden="false" customHeight="true" outlineLevel="0" collapsed="false">
      <c r="A85" s="119" t="n">
        <v>15</v>
      </c>
      <c r="B85" s="120" t="n">
        <v>6</v>
      </c>
      <c r="C85" s="120" t="n">
        <v>4</v>
      </c>
      <c r="D85" s="100"/>
      <c r="E85" s="133"/>
      <c r="F85" s="133"/>
      <c r="G85" s="133"/>
      <c r="H85" s="133"/>
      <c r="I85" s="133"/>
      <c r="J85" s="133"/>
      <c r="K85" s="119"/>
      <c r="L85" s="130" t="n">
        <f aca="false">IF(ISERROR(MATCH(B85,$B80:$B82,0)),IF(ISERROR(MATCH(B85,$C80:$C82,0)),IF(ISERROR(MATCH(INDEX($E82:$J82,MATCH(B85,$E84:$J84,0)),$B80:$B82,0)),INDEX($M80:$M82,MATCH(INDEX($E82:$J82,MATCH(B85,$E84:$J84,0)),$C80:$C82,0),1),INDEX($L80:$L82,MATCH(INDEX($E82:$J82,MATCH(B85,$E84:$J84,0)),$B80:$B82,0),1)),INDEX($M80:$M82,MATCH(B85,$C80:$C82,0),1)),INDEX($L80:$L82,MATCH(B85,$B80:$B82,0),1))</f>
        <v>10</v>
      </c>
      <c r="M85" s="130" t="n">
        <f aca="false">IF(ISERROR(MATCH(C85,$B80:$B82,0)),IF(ISERROR(MATCH(C85,$C80:$C82,0)),IF(ISERROR(MATCH(INDEX($E82:$J82,MATCH(C85,$E84:$J84,0)),$B80:$B82,0)),INDEX($M80:$M82,MATCH(INDEX($E82:$J82,MATCH(C85,$E84:$J84,0)),$C80:$C82,0),1),INDEX($L80:$L82,MATCH(INDEX($E82:$J82,MATCH(C85,$E84:$J84,0)),$B80:$B82,0),1)),INDEX($M80:$M82,MATCH(C85,$C80:$C82,0),1)),INDEX($L80:$L82,MATCH(C85,$B80:$B82,0),1))</f>
        <v>11</v>
      </c>
      <c r="N85" s="124" t="str">
        <f aca="false">IF(ISBLANK('RR page 3'!$H13),"",IF('RR page 3'!$H13="B",$B85,$C85))</f>
        <v/>
      </c>
      <c r="O85" s="125" t="n">
        <v>2</v>
      </c>
      <c r="P85" s="119" t="n">
        <v>15</v>
      </c>
      <c r="Q85" s="100"/>
      <c r="R85" s="126" t="str">
        <f aca="false">CONCATENATE(ADDRESS($B85+2,$C85+1,4,1)," ",ADDRESS($C85+2,$B85+1,4,1))</f>
        <v>E8 G6</v>
      </c>
      <c r="S85" s="127"/>
      <c r="T85" s="127"/>
      <c r="U85" s="127"/>
      <c r="V85" s="100"/>
    </row>
    <row r="86" s="101" customFormat="true" ht="15" hidden="false" customHeight="true" outlineLevel="0" collapsed="false">
      <c r="A86" s="119" t="n">
        <v>15</v>
      </c>
      <c r="B86" s="120" t="n">
        <v>5</v>
      </c>
      <c r="C86" s="120" t="n">
        <v>3</v>
      </c>
      <c r="D86" s="131" t="s">
        <v>33</v>
      </c>
      <c r="E86" s="133" t="n">
        <v>8</v>
      </c>
      <c r="F86" s="133"/>
      <c r="G86" s="133"/>
      <c r="H86" s="133"/>
      <c r="I86" s="133"/>
      <c r="J86" s="133"/>
      <c r="K86" s="119"/>
      <c r="L86" s="130" t="n">
        <f aca="false">IF(ISERROR(MATCH(B86,$B80:$B82,0)),IF(ISERROR(MATCH(B86,$C80:$C82,0)),IF(ISERROR(MATCH(INDEX($E82:$J82,MATCH(B86,$E84:$J84,0)),$B80:$B82,0)),INDEX($M80:$M82,MATCH(INDEX($E82:$J82,MATCH(B86,$E84:$J84,0)),$C80:$C82,0),1),INDEX($L80:$L82,MATCH(INDEX($E82:$J82,MATCH(B86,$E84:$J84,0)),$B80:$B82,0),1)),INDEX($M80:$M82,MATCH(B86,$C80:$C82,0),1)),INDEX($L80:$L82,MATCH(B86,$B80:$B82,0),1))</f>
        <v>5</v>
      </c>
      <c r="M86" s="130" t="n">
        <f aca="false">IF(ISERROR(MATCH(C86,$B80:$B82,0)),IF(ISERROR(MATCH(C86,$C80:$C82,0)),IF(ISERROR(MATCH(INDEX($E82:$J82,MATCH(C86,$E84:$J84,0)),$B80:$B82,0)),INDEX($M80:$M82,MATCH(INDEX($E82:$J82,MATCH(C86,$E84:$J84,0)),$C80:$C82,0),1),INDEX($L80:$L82,MATCH(INDEX($E82:$J82,MATCH(C86,$E84:$J84,0)),$B80:$B82,0),1)),INDEX($M80:$M82,MATCH(C86,$C80:$C82,0),1)),INDEX($L80:$L82,MATCH(C86,$B80:$B82,0),1))</f>
        <v>4</v>
      </c>
      <c r="N86" s="124" t="str">
        <f aca="false">IF(ISBLANK('RR page 3'!$H14),"",IF('RR page 3'!$H14="B",$B86,$C86))</f>
        <v/>
      </c>
      <c r="O86" s="125" t="n">
        <v>3</v>
      </c>
      <c r="P86" s="119" t="n">
        <v>15</v>
      </c>
      <c r="Q86" s="100"/>
      <c r="R86" s="126" t="str">
        <f aca="false">CONCATENATE(ADDRESS($B86+2,$C86+1,4,1)," ",ADDRESS($C86+2,$B86+1,4,1))</f>
        <v>D7 F5</v>
      </c>
      <c r="S86" s="127"/>
      <c r="T86" s="127"/>
      <c r="U86" s="127"/>
      <c r="V86" s="100"/>
    </row>
    <row r="87" s="101" customFormat="true" ht="15" hidden="false" customHeight="true" outlineLevel="0" collapsed="false">
      <c r="A87" s="119"/>
      <c r="B87" s="120"/>
      <c r="C87" s="120"/>
      <c r="D87" s="100" t="n">
        <f aca="false">COUNT(E86:J86)</f>
        <v>1</v>
      </c>
      <c r="E87" s="133"/>
      <c r="F87" s="133"/>
      <c r="G87" s="133"/>
      <c r="H87" s="133"/>
      <c r="I87" s="133"/>
      <c r="J87" s="133"/>
      <c r="K87" s="119"/>
      <c r="L87" s="129"/>
      <c r="M87" s="129"/>
      <c r="N87" s="124"/>
      <c r="O87" s="125"/>
      <c r="P87" s="119"/>
      <c r="Q87" s="100"/>
      <c r="R87" s="126"/>
      <c r="S87" s="127"/>
      <c r="T87" s="127"/>
      <c r="U87" s="127"/>
      <c r="V87" s="100"/>
    </row>
    <row r="88" s="101" customFormat="true" ht="15" hidden="false" customHeight="true" outlineLevel="0" collapsed="false">
      <c r="A88" s="119" t="n">
        <v>16</v>
      </c>
      <c r="B88" s="120" t="n">
        <v>7</v>
      </c>
      <c r="C88" s="120" t="n">
        <v>6</v>
      </c>
      <c r="D88" s="100" t="s">
        <v>32</v>
      </c>
      <c r="E88" s="133" t="n">
        <v>2</v>
      </c>
      <c r="F88" s="133"/>
      <c r="G88" s="133"/>
      <c r="H88" s="133"/>
      <c r="I88" s="133"/>
      <c r="J88" s="133"/>
      <c r="K88" s="119" t="n">
        <v>16</v>
      </c>
      <c r="L88" s="130" t="n">
        <f aca="false">IF(ISERROR(MATCH(B88,$B84:$B86,0)),IF(ISERROR(MATCH(B88,$C84:$C86,0)),IF(ISERROR(MATCH(INDEX($E86:$J86,MATCH(B88,$E88:$J88,0)),$B84:$B86,0)),INDEX($M84:$M86,MATCH(INDEX($E86:$J86,MATCH(B88,$E88:$J88,0)),$C84:$C86,0),1),INDEX($L84:$L86,MATCH(INDEX($E86:$J86,MATCH(B88,$E88:$J88,0)),$B84:$B86,0),1)),INDEX($M84:$M86,MATCH(B88,$C84:$C86,0),1)),INDEX($L84:$L86,MATCH(B88,$B84:$B86,0),1))</f>
        <v>9</v>
      </c>
      <c r="M88" s="130" t="n">
        <f aca="false">IF(ISERROR(MATCH(C88,$B84:$B86,0)),IF(ISERROR(MATCH(C88,$C84:$C86,0)),IF(ISERROR(MATCH(INDEX($E86:$J86,MATCH(C88,$E88:$J88,0)),$B84:$B86,0)),INDEX($M84:$M86,MATCH(INDEX($E86:$J86,MATCH(C88,$E88:$J88,0)),$C84:$C86,0),1),INDEX($L84:$L86,MATCH(INDEX($E86:$J86,MATCH(C88,$E88:$J88,0)),$B84:$B86,0),1)),INDEX($M84:$M86,MATCH(C88,$C84:$C86,0),1)),INDEX($L84:$L86,MATCH(C88,$B84:$B86,0),1))</f>
        <v>10</v>
      </c>
      <c r="N88" s="124" t="str">
        <f aca="false">IF(ISBLANK('RR page 3'!$H16),"",IF('RR page 3'!$H16="B",$B88,$C88))</f>
        <v/>
      </c>
      <c r="O88" s="125" t="n">
        <v>1</v>
      </c>
      <c r="P88" s="119" t="n">
        <v>16</v>
      </c>
      <c r="Q88" s="100"/>
      <c r="R88" s="126" t="str">
        <f aca="false">CONCATENATE(ADDRESS($B88+2,$C88+1,4,1)," ",ADDRESS($C88+2,$B88+1,4,1))</f>
        <v>G9 H8</v>
      </c>
      <c r="S88" s="127"/>
      <c r="T88" s="127"/>
      <c r="U88" s="127"/>
      <c r="V88" s="100"/>
    </row>
    <row r="89" s="101" customFormat="true" ht="15" hidden="false" customHeight="true" outlineLevel="0" collapsed="false">
      <c r="A89" s="119" t="n">
        <v>16</v>
      </c>
      <c r="B89" s="120" t="n">
        <v>4</v>
      </c>
      <c r="C89" s="120" t="n">
        <v>3</v>
      </c>
      <c r="D89" s="131"/>
      <c r="E89" s="133"/>
      <c r="F89" s="133"/>
      <c r="G89" s="133"/>
      <c r="H89" s="133"/>
      <c r="I89" s="133"/>
      <c r="J89" s="133"/>
      <c r="K89" s="119"/>
      <c r="L89" s="130" t="n">
        <f aca="false">IF(ISERROR(MATCH(B89,$B84:$B86,0)),IF(ISERROR(MATCH(B89,$C84:$C86,0)),IF(ISERROR(MATCH(INDEX($E86:$J86,MATCH(B89,$E88:$J88,0)),$B84:$B86,0)),INDEX($M84:$M86,MATCH(INDEX($E86:$J86,MATCH(B89,$E88:$J88,0)),$C84:$C86,0),1),INDEX($L84:$L86,MATCH(INDEX($E86:$J86,MATCH(B89,$E88:$J88,0)),$B84:$B86,0),1)),INDEX($M84:$M86,MATCH(B89,$C84:$C86,0),1)),INDEX($L84:$L86,MATCH(B89,$B84:$B86,0),1))</f>
        <v>11</v>
      </c>
      <c r="M89" s="130" t="n">
        <f aca="false">IF(ISERROR(MATCH(C89,$B84:$B86,0)),IF(ISERROR(MATCH(C89,$C84:$C86,0)),IF(ISERROR(MATCH(INDEX($E86:$J86,MATCH(C89,$E88:$J88,0)),$B84:$B86,0)),INDEX($M84:$M86,MATCH(INDEX($E86:$J86,MATCH(C89,$E88:$J88,0)),$C84:$C86,0),1),INDEX($L84:$L86,MATCH(INDEX($E86:$J86,MATCH(C89,$E88:$J88,0)),$B84:$B86,0),1)),INDEX($M84:$M86,MATCH(C89,$C84:$C86,0),1)),INDEX($L84:$L86,MATCH(C89,$B84:$B86,0),1))</f>
        <v>4</v>
      </c>
      <c r="N89" s="124" t="str">
        <f aca="false">IF(ISBLANK('RR page 3'!$H17),"",IF('RR page 3'!$H17="B",$B89,$C89))</f>
        <v/>
      </c>
      <c r="O89" s="125" t="n">
        <v>2</v>
      </c>
      <c r="P89" s="119" t="n">
        <v>16</v>
      </c>
      <c r="Q89" s="100"/>
      <c r="R89" s="126" t="str">
        <f aca="false">CONCATENATE(ADDRESS($B89+2,$C89+1,4,1)," ",ADDRESS($C89+2,$B89+1,4,1))</f>
        <v>D6 E5</v>
      </c>
      <c r="S89" s="127"/>
      <c r="T89" s="127"/>
      <c r="U89" s="127"/>
      <c r="V89" s="100"/>
    </row>
    <row r="90" s="101" customFormat="true" ht="15" hidden="false" customHeight="true" outlineLevel="0" collapsed="false">
      <c r="A90" s="119" t="n">
        <v>16</v>
      </c>
      <c r="B90" s="120" t="n">
        <v>5</v>
      </c>
      <c r="C90" s="120" t="n">
        <v>2</v>
      </c>
      <c r="D90" s="100" t="s">
        <v>33</v>
      </c>
      <c r="E90" s="133" t="n">
        <v>7</v>
      </c>
      <c r="F90" s="133"/>
      <c r="G90" s="133"/>
      <c r="H90" s="133"/>
      <c r="I90" s="133"/>
      <c r="J90" s="133"/>
      <c r="K90" s="119"/>
      <c r="L90" s="130" t="n">
        <f aca="false">IF(ISERROR(MATCH(B90,$B84:$B86,0)),IF(ISERROR(MATCH(B90,$C84:$C86,0)),IF(ISERROR(MATCH(INDEX($E86:$J86,MATCH(B90,$E88:$J88,0)),$B84:$B86,0)),INDEX($M84:$M86,MATCH(INDEX($E86:$J86,MATCH(B90,$E88:$J88,0)),$C84:$C86,0),1),INDEX($L84:$L86,MATCH(INDEX($E86:$J86,MATCH(B90,$E88:$J88,0)),$B84:$B86,0),1)),INDEX($M84:$M86,MATCH(B90,$C84:$C86,0),1)),INDEX($L84:$L86,MATCH(B90,$B84:$B86,0),1))</f>
        <v>5</v>
      </c>
      <c r="M90" s="130" t="n">
        <f aca="false">IF(ISERROR(MATCH(C90,$B84:$B86,0)),IF(ISERROR(MATCH(C90,$C84:$C86,0)),IF(ISERROR(MATCH(INDEX($E86:$J86,MATCH(C90,$E88:$J88,0)),$B84:$B86,0)),INDEX($M84:$M86,MATCH(INDEX($E86:$J86,MATCH(C90,$E88:$J88,0)),$C84:$C86,0),1),INDEX($L84:$L86,MATCH(INDEX($E86:$J86,MATCH(C90,$E88:$J88,0)),$B84:$B86,0),1)),INDEX($M84:$M86,MATCH(C90,$C84:$C86,0),1)),INDEX($L84:$L86,MATCH(C90,$B84:$B86,0),1))</f>
        <v>1</v>
      </c>
      <c r="N90" s="124" t="str">
        <f aca="false">IF(ISBLANK('RR page 3'!$H18),"",IF('RR page 3'!$H18="B",$B90,$C90))</f>
        <v/>
      </c>
      <c r="O90" s="125" t="n">
        <v>3</v>
      </c>
      <c r="P90" s="119" t="n">
        <v>16</v>
      </c>
      <c r="Q90" s="100"/>
      <c r="R90" s="126" t="str">
        <f aca="false">CONCATENATE(ADDRESS($B90+2,$C90+1,4,1)," ",ADDRESS($C90+2,$B90+1,4,1))</f>
        <v>C7 F4</v>
      </c>
      <c r="S90" s="127"/>
      <c r="T90" s="127"/>
      <c r="U90" s="127"/>
      <c r="V90" s="100"/>
    </row>
    <row r="91" s="101" customFormat="true" ht="15" hidden="false" customHeight="true" outlineLevel="0" collapsed="false">
      <c r="A91" s="119"/>
      <c r="B91" s="120"/>
      <c r="C91" s="120"/>
      <c r="D91" s="100" t="n">
        <f aca="false">COUNT(E90:J90)</f>
        <v>1</v>
      </c>
      <c r="E91" s="133"/>
      <c r="F91" s="133"/>
      <c r="G91" s="133"/>
      <c r="H91" s="133"/>
      <c r="I91" s="133"/>
      <c r="J91" s="133"/>
      <c r="K91" s="119"/>
      <c r="L91" s="129"/>
      <c r="M91" s="129"/>
      <c r="N91" s="124"/>
      <c r="O91" s="125"/>
      <c r="P91" s="119"/>
      <c r="Q91" s="100"/>
      <c r="R91" s="126"/>
      <c r="S91" s="127"/>
      <c r="T91" s="127"/>
      <c r="U91" s="127"/>
      <c r="V91" s="100"/>
    </row>
    <row r="92" s="101" customFormat="true" ht="15" hidden="false" customHeight="true" outlineLevel="0" collapsed="false">
      <c r="A92" s="119" t="n">
        <v>17</v>
      </c>
      <c r="B92" s="120" t="n">
        <v>6</v>
      </c>
      <c r="C92" s="120" t="n">
        <v>5</v>
      </c>
      <c r="D92" s="100" t="s">
        <v>32</v>
      </c>
      <c r="E92" s="133" t="n">
        <v>1</v>
      </c>
      <c r="F92" s="133"/>
      <c r="G92" s="133"/>
      <c r="H92" s="133"/>
      <c r="I92" s="133"/>
      <c r="J92" s="133"/>
      <c r="K92" s="119" t="n">
        <v>17</v>
      </c>
      <c r="L92" s="130" t="n">
        <f aca="false">IF(ISERROR(MATCH(B92,$B88:$B90,0)),IF(ISERROR(MATCH(B92,$C88:$C90,0)),IF(ISERROR(MATCH(INDEX($E90:$J90,MATCH(B92,$E92:$J92,0)),$B88:$B90,0)),INDEX($M88:$M90,MATCH(INDEX($E90:$J90,MATCH(B92,$E92:$J92,0)),$C88:$C90,0),1),INDEX($L88:$L90,MATCH(INDEX($E90:$J90,MATCH(B92,$E92:$J92,0)),$B88:$B90,0),1)),INDEX($M88:$M90,MATCH(B92,$C88:$C90,0),1)),INDEX($L88:$L90,MATCH(B92,$B88:$B90,0),1))</f>
        <v>10</v>
      </c>
      <c r="M92" s="130" t="n">
        <f aca="false">IF(ISERROR(MATCH(C92,$B88:$B90,0)),IF(ISERROR(MATCH(C92,$C88:$C90,0)),IF(ISERROR(MATCH(INDEX($E90:$J90,MATCH(C92,$E92:$J92,0)),$B88:$B90,0)),INDEX($M88:$M90,MATCH(INDEX($E90:$J90,MATCH(C92,$E92:$J92,0)),$C88:$C90,0),1),INDEX($L88:$L90,MATCH(INDEX($E90:$J90,MATCH(C92,$E92:$J92,0)),$B88:$B90,0),1)),INDEX($M88:$M90,MATCH(C92,$C88:$C90,0),1)),INDEX($L88:$L90,MATCH(C92,$B88:$B90,0),1))</f>
        <v>5</v>
      </c>
      <c r="N92" s="124" t="str">
        <f aca="false">IF(ISBLANK('RR page 3'!$H20),"",IF('RR page 3'!$H20="B",$B92,$C92))</f>
        <v/>
      </c>
      <c r="O92" s="125" t="n">
        <v>1</v>
      </c>
      <c r="P92" s="119" t="n">
        <v>17</v>
      </c>
      <c r="Q92" s="100"/>
      <c r="R92" s="126" t="str">
        <f aca="false">CONCATENATE(ADDRESS($B92+2,$C92+1,4,1)," ",ADDRESS($C92+2,$B92+1,4,1))</f>
        <v>F8 G7</v>
      </c>
      <c r="S92" s="127"/>
      <c r="T92" s="127"/>
      <c r="U92" s="127"/>
      <c r="V92" s="100"/>
    </row>
    <row r="93" s="101" customFormat="true" ht="15" hidden="false" customHeight="true" outlineLevel="0" collapsed="false">
      <c r="A93" s="119" t="n">
        <v>17</v>
      </c>
      <c r="B93" s="120" t="n">
        <v>4</v>
      </c>
      <c r="C93" s="120" t="n">
        <v>2</v>
      </c>
      <c r="D93" s="100"/>
      <c r="E93" s="133"/>
      <c r="F93" s="133"/>
      <c r="G93" s="133"/>
      <c r="H93" s="133"/>
      <c r="I93" s="133"/>
      <c r="J93" s="133"/>
      <c r="K93" s="119"/>
      <c r="L93" s="130" t="n">
        <f aca="false">IF(ISERROR(MATCH(B93,$B88:$B90,0)),IF(ISERROR(MATCH(B93,$C88:$C90,0)),IF(ISERROR(MATCH(INDEX($E90:$J90,MATCH(B93,$E92:$J92,0)),$B88:$B90,0)),INDEX($M88:$M90,MATCH(INDEX($E90:$J90,MATCH(B93,$E92:$J92,0)),$C88:$C90,0),1),INDEX($L88:$L90,MATCH(INDEX($E90:$J90,MATCH(B93,$E92:$J92,0)),$B88:$B90,0),1)),INDEX($M88:$M90,MATCH(B93,$C88:$C90,0),1)),INDEX($L88:$L90,MATCH(B93,$B88:$B90,0),1))</f>
        <v>11</v>
      </c>
      <c r="M93" s="130" t="n">
        <f aca="false">IF(ISERROR(MATCH(C93,$B88:$B90,0)),IF(ISERROR(MATCH(C93,$C88:$C90,0)),IF(ISERROR(MATCH(INDEX($E90:$J90,MATCH(C93,$E92:$J92,0)),$B88:$B90,0)),INDEX($M88:$M90,MATCH(INDEX($E90:$J90,MATCH(C93,$E92:$J92,0)),$C88:$C90,0),1),INDEX($L88:$L90,MATCH(INDEX($E90:$J90,MATCH(C93,$E92:$J92,0)),$B88:$B90,0),1)),INDEX($M88:$M90,MATCH(C93,$C88:$C90,0),1)),INDEX($L88:$L90,MATCH(C93,$B88:$B90,0),1))</f>
        <v>1</v>
      </c>
      <c r="N93" s="124" t="str">
        <f aca="false">IF(ISBLANK('RR page 3'!$H21),"",IF('RR page 3'!$H21="B",$B93,$C93))</f>
        <v/>
      </c>
      <c r="O93" s="125" t="n">
        <v>2</v>
      </c>
      <c r="P93" s="119" t="n">
        <v>17</v>
      </c>
      <c r="Q93" s="100"/>
      <c r="R93" s="126" t="str">
        <f aca="false">CONCATENATE(ADDRESS($B93+2,$C93+1,4,1)," ",ADDRESS($C93+2,$B93+1,4,1))</f>
        <v>C6 E4</v>
      </c>
      <c r="S93" s="127"/>
      <c r="T93" s="127"/>
      <c r="U93" s="127"/>
      <c r="V93" s="100"/>
    </row>
    <row r="94" s="101" customFormat="true" ht="15" hidden="false" customHeight="true" outlineLevel="0" collapsed="false">
      <c r="A94" s="119" t="n">
        <v>17</v>
      </c>
      <c r="B94" s="120" t="n">
        <v>3</v>
      </c>
      <c r="C94" s="120" t="n">
        <v>1</v>
      </c>
      <c r="D94" s="131" t="s">
        <v>33</v>
      </c>
      <c r="E94" s="133"/>
      <c r="F94" s="133"/>
      <c r="G94" s="133"/>
      <c r="H94" s="133"/>
      <c r="I94" s="133"/>
      <c r="J94" s="133"/>
      <c r="K94" s="119"/>
      <c r="L94" s="130" t="n">
        <f aca="false">IF(ISERROR(MATCH(B94,$B88:$B90,0)),IF(ISERROR(MATCH(B94,$C88:$C90,0)),IF(ISERROR(MATCH(INDEX($E90:$J90,MATCH(B94,$E92:$J92,0)),$B88:$B90,0)),INDEX($M88:$M90,MATCH(INDEX($E90:$J90,MATCH(B94,$E92:$J92,0)),$C88:$C90,0),1),INDEX($L88:$L90,MATCH(INDEX($E90:$J90,MATCH(B94,$E92:$J92,0)),$B88:$B90,0),1)),INDEX($M88:$M90,MATCH(B94,$C88:$C90,0),1)),INDEX($L88:$L90,MATCH(B94,$B88:$B90,0),1))</f>
        <v>4</v>
      </c>
      <c r="M94" s="130" t="n">
        <f aca="false">IF(ISERROR(MATCH(C94,$B88:$B90,0)),IF(ISERROR(MATCH(C94,$C88:$C90,0)),IF(ISERROR(MATCH(INDEX($E90:$J90,MATCH(C94,$E92:$J92,0)),$B88:$B90,0)),INDEX($M88:$M90,MATCH(INDEX($E90:$J90,MATCH(C94,$E92:$J92,0)),$C88:$C90,0),1),INDEX($L88:$L90,MATCH(INDEX($E90:$J90,MATCH(C94,$E92:$J92,0)),$B88:$B90,0),1)),INDEX($M88:$M90,MATCH(C94,$C88:$C90,0),1)),INDEX($L88:$L90,MATCH(C94,$B88:$B90,0),1))</f>
        <v>9</v>
      </c>
      <c r="N94" s="124" t="str">
        <f aca="false">IF(ISBLANK('RR page 3'!$H22),"",IF('RR page 3'!$H22="B",$B94,$C94))</f>
        <v/>
      </c>
      <c r="O94" s="125" t="n">
        <v>3</v>
      </c>
      <c r="P94" s="119" t="n">
        <v>17</v>
      </c>
      <c r="Q94" s="100"/>
      <c r="R94" s="126" t="str">
        <f aca="false">CONCATENATE(ADDRESS($B94+2,$C94+1,4,1)," ",ADDRESS($C94+2,$B94+1,4,1))</f>
        <v>B5 D3</v>
      </c>
      <c r="S94" s="127"/>
      <c r="T94" s="127"/>
      <c r="U94" s="127"/>
      <c r="V94" s="100"/>
    </row>
    <row r="95" s="101" customFormat="true" ht="15" hidden="false" customHeight="true" outlineLevel="0" collapsed="false">
      <c r="A95" s="119"/>
      <c r="B95" s="120"/>
      <c r="C95" s="120"/>
      <c r="D95" s="100" t="n">
        <f aca="false">COUNT(E94:J94)</f>
        <v>0</v>
      </c>
      <c r="E95" s="133"/>
      <c r="F95" s="133"/>
      <c r="G95" s="133"/>
      <c r="H95" s="133"/>
      <c r="I95" s="133"/>
      <c r="J95" s="133"/>
      <c r="K95" s="119"/>
      <c r="L95" s="129"/>
      <c r="M95" s="129"/>
      <c r="N95" s="124"/>
      <c r="O95" s="125"/>
      <c r="P95" s="119"/>
      <c r="Q95" s="100"/>
      <c r="R95" s="126"/>
      <c r="S95" s="127"/>
      <c r="T95" s="127"/>
      <c r="U95" s="127"/>
      <c r="V95" s="100"/>
    </row>
    <row r="96" s="101" customFormat="true" ht="15" hidden="false" customHeight="true" outlineLevel="0" collapsed="false">
      <c r="A96" s="119" t="n">
        <v>18</v>
      </c>
      <c r="B96" s="120" t="n">
        <v>6</v>
      </c>
      <c r="C96" s="120" t="n">
        <v>1</v>
      </c>
      <c r="D96" s="131" t="s">
        <v>32</v>
      </c>
      <c r="E96" s="133"/>
      <c r="F96" s="133"/>
      <c r="G96" s="133"/>
      <c r="H96" s="133"/>
      <c r="I96" s="133"/>
      <c r="J96" s="133"/>
      <c r="K96" s="119" t="n">
        <v>18</v>
      </c>
      <c r="L96" s="130" t="n">
        <f aca="false">IF(ISERROR(MATCH(B96,$B92:$B94,0)),IF(ISERROR(MATCH(B96,$C92:$C94,0)),IF(ISERROR(MATCH(INDEX($E94:$J94,MATCH(B96,$E96:$J96,0)),$B92:$B94,0)),INDEX($M92:$M94,MATCH(INDEX($E94:$J94,MATCH(B96,$E96:$J96,0)),$C92:$C94,0),1),INDEX($L92:$L94,MATCH(INDEX($E94:$J94,MATCH(B96,$E96:$J96,0)),$B92:$B94,0),1)),INDEX($M92:$M94,MATCH(B96,$C92:$C94,0),1)),INDEX($L92:$L94,MATCH(B96,$B92:$B94,0),1))</f>
        <v>10</v>
      </c>
      <c r="M96" s="130" t="n">
        <f aca="false">IF(ISERROR(MATCH(C96,$B92:$B94,0)),IF(ISERROR(MATCH(C96,$C92:$C94,0)),IF(ISERROR(MATCH(INDEX($E94:$J94,MATCH(C96,$E96:$J96,0)),$B92:$B94,0)),INDEX($M92:$M94,MATCH(INDEX($E94:$J94,MATCH(C96,$E96:$J96,0)),$C92:$C94,0),1),INDEX($L92:$L94,MATCH(INDEX($E94:$J94,MATCH(C96,$E96:$J96,0)),$B92:$B94,0),1)),INDEX($M92:$M94,MATCH(C96,$C92:$C94,0),1)),INDEX($L92:$L94,MATCH(C96,$B92:$B94,0),1))</f>
        <v>9</v>
      </c>
      <c r="N96" s="124" t="str">
        <f aca="false">IF(ISBLANK('RR page 3'!$H24),"",IF('RR page 3'!$H24="B",$B96,$C96))</f>
        <v/>
      </c>
      <c r="O96" s="125" t="n">
        <v>1</v>
      </c>
      <c r="P96" s="119" t="n">
        <v>18</v>
      </c>
      <c r="Q96" s="100"/>
      <c r="R96" s="126" t="str">
        <f aca="false">CONCATENATE(ADDRESS($B96+2,$C96+1,4,1)," ",ADDRESS($C96+2,$B96+1,4,1))</f>
        <v>B8 G3</v>
      </c>
      <c r="S96" s="127"/>
      <c r="T96" s="127"/>
      <c r="U96" s="127"/>
      <c r="V96" s="100"/>
    </row>
    <row r="97" s="101" customFormat="true" ht="15" hidden="false" customHeight="true" outlineLevel="0" collapsed="false">
      <c r="A97" s="119" t="n">
        <v>18</v>
      </c>
      <c r="B97" s="120" t="n">
        <v>5</v>
      </c>
      <c r="C97" s="120" t="n">
        <v>4</v>
      </c>
      <c r="D97" s="100"/>
      <c r="E97" s="133"/>
      <c r="F97" s="133"/>
      <c r="G97" s="133"/>
      <c r="H97" s="133"/>
      <c r="I97" s="133"/>
      <c r="J97" s="133"/>
      <c r="K97" s="119"/>
      <c r="L97" s="130" t="n">
        <f aca="false">IF(ISERROR(MATCH(B97,$B92:$B94,0)),IF(ISERROR(MATCH(B97,$C92:$C94,0)),IF(ISERROR(MATCH(INDEX($E94:$J94,MATCH(B97,$E96:$J96,0)),$B92:$B94,0)),INDEX($M92:$M94,MATCH(INDEX($E94:$J94,MATCH(B97,$E96:$J96,0)),$C92:$C94,0),1),INDEX($L92:$L94,MATCH(INDEX($E94:$J94,MATCH(B97,$E96:$J96,0)),$B92:$B94,0),1)),INDEX($M92:$M94,MATCH(B97,$C92:$C94,0),1)),INDEX($L92:$L94,MATCH(B97,$B92:$B94,0),1))</f>
        <v>5</v>
      </c>
      <c r="M97" s="130" t="n">
        <f aca="false">IF(ISERROR(MATCH(C97,$B92:$B94,0)),IF(ISERROR(MATCH(C97,$C92:$C94,0)),IF(ISERROR(MATCH(INDEX($E94:$J94,MATCH(C97,$E96:$J96,0)),$B92:$B94,0)),INDEX($M92:$M94,MATCH(INDEX($E94:$J94,MATCH(C97,$E96:$J96,0)),$C92:$C94,0),1),INDEX($L92:$L94,MATCH(INDEX($E94:$J94,MATCH(C97,$E96:$J96,0)),$B92:$B94,0),1)),INDEX($M92:$M94,MATCH(C97,$C92:$C94,0),1)),INDEX($L92:$L94,MATCH(C97,$B92:$B94,0),1))</f>
        <v>11</v>
      </c>
      <c r="N97" s="124" t="str">
        <f aca="false">IF(ISBLANK('RR page 3'!$H25),"",IF('RR page 3'!$H25="B",$B97,$C97))</f>
        <v/>
      </c>
      <c r="O97" s="125" t="n">
        <v>2</v>
      </c>
      <c r="P97" s="119" t="n">
        <v>18</v>
      </c>
      <c r="Q97" s="100"/>
      <c r="R97" s="126" t="str">
        <f aca="false">CONCATENATE(ADDRESS($B97+2,$C97+1,4,1)," ",ADDRESS($C97+2,$B97+1,4,1))</f>
        <v>E7 F6</v>
      </c>
      <c r="S97" s="127"/>
      <c r="T97" s="127"/>
      <c r="U97" s="127"/>
      <c r="V97" s="100"/>
    </row>
    <row r="98" s="101" customFormat="true" ht="15" hidden="false" customHeight="true" outlineLevel="0" collapsed="false">
      <c r="A98" s="119" t="n">
        <v>18</v>
      </c>
      <c r="B98" s="120" t="n">
        <v>3</v>
      </c>
      <c r="C98" s="120" t="n">
        <v>2</v>
      </c>
      <c r="D98" s="100" t="s">
        <v>33</v>
      </c>
      <c r="E98" s="133"/>
      <c r="F98" s="133"/>
      <c r="G98" s="133"/>
      <c r="H98" s="133"/>
      <c r="I98" s="133"/>
      <c r="J98" s="133"/>
      <c r="K98" s="119"/>
      <c r="L98" s="130" t="n">
        <f aca="false">IF(ISERROR(MATCH(B98,$B92:$B94,0)),IF(ISERROR(MATCH(B98,$C92:$C94,0)),IF(ISERROR(MATCH(INDEX($E94:$J94,MATCH(B98,$E96:$J96,0)),$B92:$B94,0)),INDEX($M92:$M94,MATCH(INDEX($E94:$J94,MATCH(B98,$E96:$J96,0)),$C92:$C94,0),1),INDEX($L92:$L94,MATCH(INDEX($E94:$J94,MATCH(B98,$E96:$J96,0)),$B92:$B94,0),1)),INDEX($M92:$M94,MATCH(B98,$C92:$C94,0),1)),INDEX($L92:$L94,MATCH(B98,$B92:$B94,0),1))</f>
        <v>4</v>
      </c>
      <c r="M98" s="130" t="n">
        <f aca="false">IF(ISERROR(MATCH(C98,$B92:$B94,0)),IF(ISERROR(MATCH(C98,$C92:$C94,0)),IF(ISERROR(MATCH(INDEX($E94:$J94,MATCH(C98,$E96:$J96,0)),$B92:$B94,0)),INDEX($M92:$M94,MATCH(INDEX($E94:$J94,MATCH(C98,$E96:$J96,0)),$C92:$C94,0),1),INDEX($L92:$L94,MATCH(INDEX($E94:$J94,MATCH(C98,$E96:$J96,0)),$B92:$B94,0),1)),INDEX($M92:$M94,MATCH(C98,$C92:$C94,0),1)),INDEX($L92:$L94,MATCH(C98,$B92:$B94,0),1))</f>
        <v>1</v>
      </c>
      <c r="N98" s="124" t="str">
        <f aca="false">IF(ISBLANK('RR page 3'!$H26),"",IF('RR page 3'!$H26="B",$B98,$C98))</f>
        <v/>
      </c>
      <c r="O98" s="125" t="n">
        <v>3</v>
      </c>
      <c r="P98" s="119" t="n">
        <v>18</v>
      </c>
      <c r="Q98" s="100"/>
      <c r="R98" s="126" t="str">
        <f aca="false">CONCATENATE(ADDRESS($B98+2,$C98+1,4,1)," ",ADDRESS($C98+2,$B98+1,4,1))</f>
        <v>C5 D4</v>
      </c>
      <c r="S98" s="127"/>
      <c r="T98" s="127"/>
      <c r="U98" s="127"/>
      <c r="V98" s="100"/>
    </row>
    <row r="99" s="101" customFormat="true" ht="15" hidden="false" customHeight="true" outlineLevel="0" collapsed="false">
      <c r="A99" s="119"/>
      <c r="B99" s="120"/>
      <c r="C99" s="120"/>
      <c r="D99" s="100" t="n">
        <f aca="false">COUNT(E98:J98)</f>
        <v>0</v>
      </c>
      <c r="E99" s="133"/>
      <c r="F99" s="133"/>
      <c r="G99" s="133"/>
      <c r="H99" s="133"/>
      <c r="I99" s="133"/>
      <c r="J99" s="133"/>
      <c r="K99" s="119"/>
      <c r="L99" s="129"/>
      <c r="M99" s="129"/>
      <c r="N99" s="124"/>
      <c r="O99" s="125"/>
      <c r="P99" s="119"/>
      <c r="Q99" s="100"/>
      <c r="R99" s="126"/>
      <c r="S99" s="127"/>
      <c r="T99" s="127"/>
      <c r="U99" s="127"/>
      <c r="V99" s="100"/>
    </row>
    <row r="100" s="101" customFormat="true" ht="15" hidden="false" customHeight="true" outlineLevel="0" collapsed="false">
      <c r="A100" s="119" t="n">
        <v>19</v>
      </c>
      <c r="B100" s="120" t="n">
        <v>2</v>
      </c>
      <c r="C100" s="120" t="n">
        <v>1</v>
      </c>
      <c r="D100" s="100" t="s">
        <v>32</v>
      </c>
      <c r="E100" s="133"/>
      <c r="F100" s="133"/>
      <c r="G100" s="133"/>
      <c r="H100" s="133"/>
      <c r="I100" s="133"/>
      <c r="J100" s="133"/>
      <c r="K100" s="119" t="n">
        <v>19</v>
      </c>
      <c r="L100" s="130" t="n">
        <f aca="false">IF(ISERROR(MATCH(B100,$B96:$B98,0)),IF(ISERROR(MATCH(B100,$C96:$C98,0)),IF(ISERROR(MATCH(INDEX($E98:$J98,MATCH(B100,$E100:$J100,0)),$B96:$B98,0)),INDEX($M96:$M98,MATCH(INDEX($E98:$J98,MATCH(B100,$E100:$J100,0)),$C96:$C98,0),1),INDEX($L96:$L98,MATCH(INDEX($E98:$J98,MATCH(B100,$E100:$J100,0)),$B96:$B98,0),1)),INDEX($M96:$M98,MATCH(B100,$C96:$C98,0),1)),INDEX($L96:$L98,MATCH(B100,$B96:$B98,0),1))</f>
        <v>1</v>
      </c>
      <c r="M100" s="130" t="n">
        <f aca="false">IF(ISERROR(MATCH(C100,$B96:$B98,0)),IF(ISERROR(MATCH(C100,$C96:$C98,0)),IF(ISERROR(MATCH(INDEX($E98:$J98,MATCH(C100,$E100:$J100,0)),$B96:$B98,0)),INDEX($M96:$M98,MATCH(INDEX($E98:$J98,MATCH(C100,$E100:$J100,0)),$C96:$C98,0),1),INDEX($L96:$L98,MATCH(INDEX($E98:$J98,MATCH(C100,$E100:$J100,0)),$B96:$B98,0),1)),INDEX($M96:$M98,MATCH(C100,$C96:$C98,0),1)),INDEX($L96:$L98,MATCH(C100,$B96:$B98,0),1))</f>
        <v>9</v>
      </c>
      <c r="N100" s="124" t="str">
        <f aca="false">IF(ISBLANK('RR page 3'!$H28),"",IF('RR page 3'!$H28="B",$B100,$C100))</f>
        <v/>
      </c>
      <c r="O100" s="125" t="n">
        <v>1</v>
      </c>
      <c r="P100" s="119" t="n">
        <v>19</v>
      </c>
      <c r="Q100" s="100"/>
      <c r="R100" s="126" t="str">
        <f aca="false">CONCATENATE(ADDRESS($B100+2,$C100+1,4,1)," ",ADDRESS($C100+2,$B100+1,4,1))</f>
        <v>B4 C3</v>
      </c>
      <c r="S100" s="127"/>
      <c r="T100" s="127"/>
      <c r="U100" s="127"/>
      <c r="V100" s="100"/>
    </row>
    <row r="101" s="101" customFormat="true" ht="15" hidden="false" customHeight="true" outlineLevel="0" collapsed="false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35"/>
      <c r="N101" s="136"/>
      <c r="O101" s="137"/>
      <c r="P101" s="100"/>
      <c r="Q101" s="100"/>
      <c r="R101" s="138"/>
      <c r="S101" s="127"/>
      <c r="T101" s="127"/>
      <c r="U101" s="127"/>
      <c r="V101" s="100"/>
    </row>
    <row r="102" s="101" customFormat="true" ht="15" hidden="false" customHeight="true" outlineLevel="0" collapsed="false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39"/>
      <c r="T102" s="139"/>
      <c r="U102" s="139"/>
      <c r="V102" s="100"/>
    </row>
    <row r="103" s="101" customFormat="true" ht="15.6" hidden="false" customHeight="true" outlineLevel="0" collapsed="false">
      <c r="A103" s="140"/>
      <c r="B103" s="140"/>
      <c r="C103" s="140"/>
      <c r="D103" s="140"/>
      <c r="E103" s="140"/>
      <c r="F103" s="140"/>
      <c r="G103" s="140"/>
      <c r="H103" s="100"/>
      <c r="I103" s="100"/>
      <c r="J103" s="100"/>
      <c r="K103" s="100"/>
      <c r="L103" s="100"/>
      <c r="M103" s="100"/>
      <c r="N103" s="140"/>
      <c r="O103" s="140"/>
      <c r="P103" s="140"/>
      <c r="Q103" s="100"/>
      <c r="R103" s="100"/>
      <c r="S103" s="100"/>
      <c r="T103" s="100"/>
      <c r="U103" s="100"/>
      <c r="V103" s="100"/>
    </row>
    <row r="104" s="101" customFormat="true" ht="26.1" hidden="false" customHeight="true" outlineLevel="0" collapsed="false">
      <c r="A104" s="141" t="s">
        <v>40</v>
      </c>
      <c r="B104" s="141"/>
      <c r="C104" s="141"/>
      <c r="D104" s="141" t="s">
        <v>41</v>
      </c>
      <c r="E104" s="141"/>
      <c r="F104" s="141"/>
      <c r="G104" s="141"/>
      <c r="H104" s="137"/>
      <c r="I104" s="100"/>
      <c r="J104" s="100"/>
      <c r="K104" s="100"/>
      <c r="L104" s="100"/>
      <c r="M104" s="135"/>
      <c r="N104" s="141" t="s">
        <v>42</v>
      </c>
      <c r="O104" s="141"/>
      <c r="P104" s="141"/>
      <c r="Q104" s="137"/>
      <c r="R104" s="100"/>
      <c r="S104" s="100"/>
      <c r="T104" s="100"/>
      <c r="U104" s="100"/>
      <c r="V104" s="100"/>
    </row>
    <row r="105" s="101" customFormat="true" ht="15.6" hidden="false" customHeight="true" outlineLevel="0" collapsed="false">
      <c r="A105" s="142" t="n">
        <v>11</v>
      </c>
      <c r="B105" s="142"/>
      <c r="C105" s="142"/>
      <c r="D105" s="143" t="n">
        <f aca="false">SUM($D$28:$D$100)</f>
        <v>30</v>
      </c>
      <c r="E105" s="143"/>
      <c r="F105" s="143"/>
      <c r="G105" s="143"/>
      <c r="H105" s="137"/>
      <c r="I105" s="100"/>
      <c r="J105" s="100"/>
      <c r="K105" s="100"/>
      <c r="L105" s="100"/>
      <c r="M105" s="135"/>
      <c r="N105" s="142" t="n">
        <f aca="false">COUNT($N$28:$N$101)</f>
        <v>0</v>
      </c>
      <c r="O105" s="142"/>
      <c r="P105" s="142"/>
      <c r="Q105" s="137"/>
      <c r="R105" s="100"/>
      <c r="S105" s="100"/>
      <c r="T105" s="100"/>
      <c r="U105" s="100"/>
      <c r="V105" s="100"/>
    </row>
    <row r="106" s="101" customFormat="true" ht="15.6" hidden="false" customHeight="true" outlineLevel="0" collapsed="false">
      <c r="A106" s="144"/>
      <c r="B106" s="145" t="n">
        <v>1</v>
      </c>
      <c r="C106" s="145" t="n">
        <v>2</v>
      </c>
      <c r="D106" s="145" t="n">
        <v>3</v>
      </c>
      <c r="E106" s="145" t="n">
        <v>4</v>
      </c>
      <c r="F106" s="145" t="n">
        <v>5</v>
      </c>
      <c r="G106" s="145" t="n">
        <v>6</v>
      </c>
      <c r="H106" s="146" t="n">
        <v>7</v>
      </c>
      <c r="I106" s="146" t="n">
        <v>8</v>
      </c>
      <c r="J106" s="146" t="n">
        <v>9</v>
      </c>
      <c r="K106" s="146" t="n">
        <v>10</v>
      </c>
      <c r="L106" s="146" t="n">
        <v>11</v>
      </c>
      <c r="M106" s="98"/>
      <c r="N106" s="144" t="s">
        <v>43</v>
      </c>
      <c r="O106" s="144" t="n">
        <f aca="false">A105*(A105-1)/2</f>
        <v>55</v>
      </c>
      <c r="P106" s="144"/>
      <c r="Q106" s="147"/>
      <c r="R106" s="147"/>
      <c r="S106" s="147"/>
      <c r="T106" s="147"/>
      <c r="U106" s="147"/>
      <c r="V106" s="147"/>
    </row>
    <row r="107" s="101" customFormat="true" ht="15" hidden="false" customHeight="true" outlineLevel="0" collapsed="false">
      <c r="A107" s="146" t="n">
        <v>1</v>
      </c>
      <c r="B107" s="148" t="s">
        <v>44</v>
      </c>
      <c r="C107" s="149"/>
      <c r="D107" s="149"/>
      <c r="E107" s="150" t="s">
        <v>45</v>
      </c>
      <c r="F107" s="148" t="s">
        <v>46</v>
      </c>
      <c r="G107" s="149"/>
      <c r="H107" s="149"/>
      <c r="I107" s="149"/>
      <c r="J107" s="148" t="s">
        <v>45</v>
      </c>
      <c r="K107" s="150" t="s">
        <v>44</v>
      </c>
      <c r="L107" s="150" t="s">
        <v>46</v>
      </c>
      <c r="M107" s="98"/>
      <c r="N107" s="147"/>
      <c r="O107" s="147"/>
      <c r="P107" s="147"/>
      <c r="Q107" s="147"/>
      <c r="R107" s="147"/>
      <c r="S107" s="147"/>
      <c r="T107" s="147"/>
      <c r="U107" s="147"/>
      <c r="V107" s="147"/>
    </row>
    <row r="108" s="101" customFormat="true" ht="15" hidden="false" customHeight="true" outlineLevel="0" collapsed="false">
      <c r="A108" s="146" t="n">
        <v>2</v>
      </c>
      <c r="B108" s="148" t="s">
        <v>47</v>
      </c>
      <c r="C108" s="149"/>
      <c r="D108" s="149"/>
      <c r="E108" s="148" t="s">
        <v>48</v>
      </c>
      <c r="F108" s="150" t="s">
        <v>49</v>
      </c>
      <c r="G108" s="149"/>
      <c r="H108" s="149"/>
      <c r="I108" s="150" t="s">
        <v>47</v>
      </c>
      <c r="J108" s="148" t="s">
        <v>49</v>
      </c>
      <c r="K108" s="149"/>
      <c r="L108" s="150" t="s">
        <v>48</v>
      </c>
      <c r="M108" s="98"/>
      <c r="N108" s="147"/>
      <c r="O108" s="147"/>
      <c r="P108" s="147"/>
      <c r="Q108" s="147"/>
      <c r="R108" s="147"/>
      <c r="S108" s="147"/>
      <c r="T108" s="147"/>
      <c r="U108" s="147"/>
      <c r="V108" s="147"/>
    </row>
    <row r="109" s="101" customFormat="true" ht="15" hidden="false" customHeight="true" outlineLevel="0" collapsed="false">
      <c r="A109" s="146" t="n">
        <v>3</v>
      </c>
      <c r="B109" s="0"/>
      <c r="C109" s="149"/>
      <c r="D109" s="149"/>
      <c r="E109" s="148" t="s">
        <v>50</v>
      </c>
      <c r="F109" s="150" t="s">
        <v>51</v>
      </c>
      <c r="G109" s="150" t="s">
        <v>52</v>
      </c>
      <c r="H109" s="149"/>
      <c r="I109" s="148" t="s">
        <v>51</v>
      </c>
      <c r="J109" s="149"/>
      <c r="K109" s="150" t="s">
        <v>50</v>
      </c>
      <c r="L109" s="148" t="s">
        <v>52</v>
      </c>
      <c r="M109" s="98"/>
      <c r="N109" s="147"/>
      <c r="O109" s="147"/>
      <c r="P109" s="147"/>
      <c r="Q109" s="147"/>
      <c r="R109" s="147"/>
      <c r="S109" s="147"/>
      <c r="T109" s="147"/>
      <c r="U109" s="147"/>
      <c r="V109" s="147"/>
    </row>
    <row r="110" s="101" customFormat="true" ht="15" hidden="false" customHeight="true" outlineLevel="0" collapsed="false">
      <c r="A110" s="146" t="n">
        <v>4</v>
      </c>
      <c r="B110" s="149"/>
      <c r="C110" s="149"/>
      <c r="D110" s="150" t="s">
        <v>53</v>
      </c>
      <c r="E110" s="149"/>
      <c r="F110" s="149"/>
      <c r="G110" s="150" t="s">
        <v>54</v>
      </c>
      <c r="H110" s="150" t="s">
        <v>55</v>
      </c>
      <c r="I110" s="148" t="s">
        <v>53</v>
      </c>
      <c r="J110" s="148" t="s">
        <v>55</v>
      </c>
      <c r="K110" s="148" t="s">
        <v>54</v>
      </c>
      <c r="L110" s="149"/>
      <c r="M110" s="98"/>
      <c r="N110" s="147"/>
      <c r="O110" s="147"/>
      <c r="P110" s="147"/>
      <c r="Q110" s="147"/>
      <c r="R110" s="147"/>
      <c r="S110" s="147"/>
      <c r="T110" s="147"/>
      <c r="U110" s="147"/>
      <c r="V110" s="147"/>
    </row>
    <row r="111" s="101" customFormat="true" ht="15" hidden="false" customHeight="true" outlineLevel="0" collapsed="false">
      <c r="A111" s="146" t="n">
        <v>5</v>
      </c>
      <c r="B111" s="149"/>
      <c r="C111" s="148" t="s">
        <v>56</v>
      </c>
      <c r="D111" s="150" t="s">
        <v>57</v>
      </c>
      <c r="E111" s="149"/>
      <c r="F111" s="149"/>
      <c r="G111" s="150" t="s">
        <v>58</v>
      </c>
      <c r="H111" s="148" t="s">
        <v>57</v>
      </c>
      <c r="I111" s="149"/>
      <c r="J111" s="148" t="s">
        <v>58</v>
      </c>
      <c r="K111" s="149"/>
      <c r="L111" s="150" t="s">
        <v>56</v>
      </c>
      <c r="M111" s="98"/>
      <c r="N111" s="147"/>
      <c r="O111" s="147"/>
      <c r="P111" s="147"/>
      <c r="Q111" s="147"/>
      <c r="R111" s="147"/>
      <c r="S111" s="147"/>
      <c r="T111" s="147"/>
      <c r="U111" s="147"/>
      <c r="V111" s="147"/>
    </row>
    <row r="112" s="101" customFormat="true" ht="15" hidden="false" customHeight="true" outlineLevel="0" collapsed="false">
      <c r="A112" s="146" t="n">
        <v>6</v>
      </c>
      <c r="B112" s="149"/>
      <c r="C112" s="150" t="s">
        <v>59</v>
      </c>
      <c r="D112" s="148" t="s">
        <v>60</v>
      </c>
      <c r="E112" s="149"/>
      <c r="F112" s="149"/>
      <c r="G112" s="148" t="s">
        <v>59</v>
      </c>
      <c r="H112" s="150" t="s">
        <v>61</v>
      </c>
      <c r="I112" s="149"/>
      <c r="J112" s="149"/>
      <c r="K112" s="148" t="s">
        <v>61</v>
      </c>
      <c r="L112" s="150" t="s">
        <v>60</v>
      </c>
      <c r="M112" s="98"/>
      <c r="N112" s="147"/>
      <c r="O112" s="147"/>
      <c r="P112" s="147"/>
      <c r="Q112" s="147"/>
      <c r="R112" s="147"/>
      <c r="S112" s="147"/>
      <c r="T112" s="147"/>
      <c r="U112" s="147"/>
      <c r="V112" s="147"/>
    </row>
    <row r="113" s="101" customFormat="true" ht="15" hidden="false" customHeight="true" outlineLevel="0" collapsed="false">
      <c r="A113" s="146" t="n">
        <v>7</v>
      </c>
      <c r="B113" s="149"/>
      <c r="C113" s="148" t="s">
        <v>62</v>
      </c>
      <c r="D113" s="148" t="s">
        <v>63</v>
      </c>
      <c r="E113" s="149"/>
      <c r="F113" s="149"/>
      <c r="G113" s="149"/>
      <c r="H113" s="149"/>
      <c r="I113" s="150" t="s">
        <v>64</v>
      </c>
      <c r="J113" s="150" t="s">
        <v>63</v>
      </c>
      <c r="K113" s="150" t="s">
        <v>62</v>
      </c>
      <c r="L113" s="148" t="s">
        <v>64</v>
      </c>
      <c r="M113" s="98"/>
      <c r="N113" s="147"/>
      <c r="O113" s="147"/>
      <c r="P113" s="147"/>
      <c r="Q113" s="147"/>
      <c r="R113" s="147"/>
      <c r="S113" s="147"/>
      <c r="T113" s="147"/>
      <c r="U113" s="147"/>
      <c r="V113" s="147"/>
    </row>
    <row r="114" s="101" customFormat="true" ht="15" hidden="false" customHeight="true" outlineLevel="0" collapsed="false">
      <c r="A114" s="146" t="n">
        <v>8</v>
      </c>
      <c r="B114" s="148" t="s">
        <v>65</v>
      </c>
      <c r="C114" s="149"/>
      <c r="D114" s="149"/>
      <c r="E114" s="150" t="s">
        <v>66</v>
      </c>
      <c r="F114" s="150" t="s">
        <v>67</v>
      </c>
      <c r="G114" s="149"/>
      <c r="H114" s="149"/>
      <c r="I114" s="148" t="s">
        <v>66</v>
      </c>
      <c r="J114" s="150" t="s">
        <v>65</v>
      </c>
      <c r="K114" s="148" t="s">
        <v>67</v>
      </c>
      <c r="L114" s="149"/>
      <c r="M114" s="98"/>
      <c r="N114" s="147"/>
      <c r="O114" s="147"/>
      <c r="P114" s="147"/>
      <c r="Q114" s="147"/>
      <c r="R114" s="147"/>
      <c r="S114" s="147"/>
      <c r="T114" s="147"/>
      <c r="U114" s="147"/>
      <c r="V114" s="147"/>
    </row>
    <row r="115" s="101" customFormat="true" ht="15" hidden="false" customHeight="true" outlineLevel="0" collapsed="false">
      <c r="A115" s="146" t="n">
        <v>9</v>
      </c>
      <c r="B115" s="150" t="s">
        <v>68</v>
      </c>
      <c r="C115" s="149"/>
      <c r="D115" s="149"/>
      <c r="E115" s="148" t="s">
        <v>68</v>
      </c>
      <c r="F115" s="150" t="s">
        <v>69</v>
      </c>
      <c r="G115" s="150" t="s">
        <v>70</v>
      </c>
      <c r="H115" s="148" t="s">
        <v>69</v>
      </c>
      <c r="I115" s="148" t="s">
        <v>70</v>
      </c>
      <c r="J115" s="149"/>
      <c r="K115" s="149"/>
      <c r="L115" s="149"/>
      <c r="M115" s="98"/>
      <c r="N115" s="147"/>
      <c r="O115" s="147"/>
      <c r="P115" s="147"/>
      <c r="Q115" s="147"/>
      <c r="R115" s="147"/>
      <c r="S115" s="147"/>
      <c r="T115" s="147"/>
      <c r="U115" s="147"/>
      <c r="V115" s="147"/>
    </row>
    <row r="116" s="101" customFormat="true" ht="15" hidden="false" customHeight="true" outlineLevel="0" collapsed="false">
      <c r="A116" s="146" t="n">
        <v>10</v>
      </c>
      <c r="B116" s="150" t="s">
        <v>71</v>
      </c>
      <c r="C116" s="149"/>
      <c r="D116" s="150" t="s">
        <v>72</v>
      </c>
      <c r="E116" s="150" t="s">
        <v>73</v>
      </c>
      <c r="F116" s="148" t="s">
        <v>71</v>
      </c>
      <c r="G116" s="148" t="s">
        <v>72</v>
      </c>
      <c r="H116" s="148" t="s">
        <v>73</v>
      </c>
      <c r="I116" s="149"/>
      <c r="J116" s="149"/>
      <c r="K116" s="149"/>
      <c r="L116" s="149"/>
      <c r="M116" s="98"/>
      <c r="N116" s="147"/>
      <c r="O116" s="147"/>
      <c r="P116" s="147"/>
      <c r="Q116" s="147"/>
      <c r="R116" s="147"/>
      <c r="S116" s="147"/>
      <c r="T116" s="147"/>
      <c r="U116" s="147"/>
      <c r="V116" s="147"/>
    </row>
    <row r="117" s="101" customFormat="true" ht="15" hidden="false" customHeight="true" outlineLevel="0" collapsed="false">
      <c r="A117" s="146" t="n">
        <v>11</v>
      </c>
      <c r="B117" s="149"/>
      <c r="C117" s="148" t="s">
        <v>74</v>
      </c>
      <c r="D117" s="148" t="s">
        <v>75</v>
      </c>
      <c r="E117" s="149"/>
      <c r="F117" s="149"/>
      <c r="G117" s="149"/>
      <c r="H117" s="150" t="s">
        <v>76</v>
      </c>
      <c r="I117" s="149"/>
      <c r="J117" s="150" t="s">
        <v>74</v>
      </c>
      <c r="K117" s="150" t="s">
        <v>75</v>
      </c>
      <c r="L117" s="148" t="s">
        <v>76</v>
      </c>
      <c r="M117" s="98"/>
      <c r="N117" s="147"/>
      <c r="O117" s="147"/>
      <c r="P117" s="147"/>
      <c r="Q117" s="147"/>
      <c r="R117" s="147"/>
      <c r="S117" s="147"/>
      <c r="T117" s="147"/>
      <c r="U117" s="147"/>
      <c r="V117" s="147"/>
    </row>
    <row r="118" s="101" customFormat="true" ht="15" hidden="false" customHeight="true" outlineLevel="0" collapsed="false">
      <c r="A118" s="146" t="n">
        <v>12</v>
      </c>
      <c r="B118" s="149"/>
      <c r="C118" s="150" t="s">
        <v>77</v>
      </c>
      <c r="D118" s="149"/>
      <c r="E118" s="149"/>
      <c r="F118" s="149"/>
      <c r="G118" s="149"/>
      <c r="H118" s="148" t="s">
        <v>77</v>
      </c>
      <c r="I118" s="150" t="s">
        <v>78</v>
      </c>
      <c r="J118" s="150" t="s">
        <v>79</v>
      </c>
      <c r="K118" s="148" t="s">
        <v>78</v>
      </c>
      <c r="L118" s="148" t="s">
        <v>79</v>
      </c>
      <c r="M118" s="98"/>
      <c r="N118" s="147"/>
      <c r="O118" s="147"/>
      <c r="P118" s="147"/>
      <c r="Q118" s="147"/>
      <c r="R118" s="147"/>
      <c r="S118" s="147"/>
      <c r="T118" s="147"/>
      <c r="U118" s="147"/>
      <c r="V118" s="147"/>
    </row>
    <row r="119" s="101" customFormat="true" ht="15" hidden="false" customHeight="true" outlineLevel="0" collapsed="false">
      <c r="A119" s="146" t="n">
        <v>13</v>
      </c>
      <c r="B119" s="148" t="s">
        <v>80</v>
      </c>
      <c r="C119" s="148" t="s">
        <v>81</v>
      </c>
      <c r="D119" s="149"/>
      <c r="E119" s="149"/>
      <c r="F119" s="149"/>
      <c r="G119" s="149"/>
      <c r="H119" s="149"/>
      <c r="I119" s="150" t="s">
        <v>81</v>
      </c>
      <c r="J119" s="151" t="s">
        <v>82</v>
      </c>
      <c r="K119" s="152" t="s">
        <v>82</v>
      </c>
      <c r="L119" s="150" t="s">
        <v>80</v>
      </c>
      <c r="M119" s="98"/>
      <c r="N119" s="147"/>
      <c r="O119" s="147"/>
      <c r="P119" s="147"/>
      <c r="Q119" s="147"/>
      <c r="R119" s="147"/>
      <c r="S119" s="147"/>
      <c r="T119" s="147"/>
      <c r="U119" s="147"/>
      <c r="V119" s="147"/>
    </row>
    <row r="120" s="101" customFormat="true" ht="15" hidden="false" customHeight="true" outlineLevel="0" collapsed="false">
      <c r="A120" s="146" t="n">
        <v>14</v>
      </c>
      <c r="B120" s="148" t="s">
        <v>83</v>
      </c>
      <c r="C120" s="149"/>
      <c r="D120" s="149"/>
      <c r="E120" s="149"/>
      <c r="F120" s="149"/>
      <c r="G120" s="149"/>
      <c r="H120" s="150" t="s">
        <v>83</v>
      </c>
      <c r="I120" s="151" t="s">
        <v>84</v>
      </c>
      <c r="J120" s="152" t="s">
        <v>84</v>
      </c>
      <c r="K120" s="151" t="s">
        <v>85</v>
      </c>
      <c r="L120" s="152" t="s">
        <v>85</v>
      </c>
      <c r="M120" s="98"/>
      <c r="N120" s="147"/>
      <c r="O120" s="147"/>
      <c r="P120" s="147"/>
      <c r="Q120" s="147"/>
      <c r="R120" s="147"/>
      <c r="S120" s="147"/>
      <c r="T120" s="147"/>
      <c r="U120" s="147"/>
      <c r="V120" s="147"/>
    </row>
    <row r="121" s="101" customFormat="true" ht="15" hidden="false" customHeight="true" outlineLevel="0" collapsed="false">
      <c r="A121" s="146" t="n">
        <v>15</v>
      </c>
      <c r="B121" s="149"/>
      <c r="C121" s="149"/>
      <c r="D121" s="150" t="s">
        <v>86</v>
      </c>
      <c r="E121" s="150" t="s">
        <v>87</v>
      </c>
      <c r="F121" s="148" t="s">
        <v>86</v>
      </c>
      <c r="G121" s="148" t="s">
        <v>87</v>
      </c>
      <c r="H121" s="151" t="s">
        <v>88</v>
      </c>
      <c r="I121" s="152" t="s">
        <v>88</v>
      </c>
      <c r="J121" s="149"/>
      <c r="K121" s="149"/>
      <c r="L121" s="149"/>
      <c r="M121" s="98"/>
      <c r="N121" s="147"/>
      <c r="O121" s="147"/>
      <c r="P121" s="147"/>
      <c r="Q121" s="147"/>
      <c r="R121" s="147"/>
      <c r="S121" s="147"/>
      <c r="T121" s="147"/>
      <c r="U121" s="147"/>
      <c r="V121" s="147"/>
    </row>
    <row r="122" s="101" customFormat="true" ht="15" hidden="false" customHeight="true" outlineLevel="0" collapsed="false">
      <c r="A122" s="146" t="n">
        <v>16</v>
      </c>
      <c r="B122" s="149"/>
      <c r="C122" s="150" t="s">
        <v>89</v>
      </c>
      <c r="D122" s="151" t="s">
        <v>90</v>
      </c>
      <c r="E122" s="152" t="s">
        <v>90</v>
      </c>
      <c r="F122" s="148" t="s">
        <v>89</v>
      </c>
      <c r="G122" s="151" t="s">
        <v>91</v>
      </c>
      <c r="H122" s="152" t="s">
        <v>91</v>
      </c>
      <c r="I122" s="149"/>
      <c r="J122" s="149"/>
      <c r="K122" s="149"/>
      <c r="L122" s="149"/>
      <c r="M122" s="98"/>
      <c r="N122" s="147"/>
      <c r="O122" s="147"/>
      <c r="P122" s="147"/>
      <c r="Q122" s="147"/>
      <c r="R122" s="147"/>
      <c r="S122" s="147"/>
      <c r="T122" s="147"/>
      <c r="U122" s="147"/>
      <c r="V122" s="147"/>
    </row>
    <row r="123" s="101" customFormat="true" ht="15" hidden="false" customHeight="true" outlineLevel="0" collapsed="false">
      <c r="A123" s="146" t="n">
        <v>17</v>
      </c>
      <c r="B123" s="150" t="s">
        <v>92</v>
      </c>
      <c r="C123" s="150" t="s">
        <v>93</v>
      </c>
      <c r="D123" s="148" t="s">
        <v>92</v>
      </c>
      <c r="E123" s="148" t="s">
        <v>93</v>
      </c>
      <c r="F123" s="151" t="s">
        <v>94</v>
      </c>
      <c r="G123" s="152" t="s">
        <v>94</v>
      </c>
      <c r="H123" s="149"/>
      <c r="I123" s="149"/>
      <c r="J123" s="149"/>
      <c r="K123" s="149"/>
      <c r="L123" s="149"/>
      <c r="M123" s="98"/>
      <c r="N123" s="147"/>
      <c r="O123" s="147"/>
      <c r="P123" s="147"/>
      <c r="Q123" s="147"/>
      <c r="R123" s="147"/>
      <c r="S123" s="147"/>
      <c r="T123" s="147"/>
      <c r="U123" s="147"/>
      <c r="V123" s="147"/>
    </row>
    <row r="124" customFormat="false" ht="15" hidden="false" customHeight="true" outlineLevel="0" collapsed="false">
      <c r="A124" s="146" t="n">
        <v>18</v>
      </c>
      <c r="B124" s="150" t="s">
        <v>95</v>
      </c>
      <c r="C124" s="151" t="s">
        <v>96</v>
      </c>
      <c r="D124" s="152" t="s">
        <v>96</v>
      </c>
      <c r="E124" s="151" t="s">
        <v>97</v>
      </c>
      <c r="F124" s="152" t="s">
        <v>97</v>
      </c>
      <c r="G124" s="148" t="s">
        <v>95</v>
      </c>
      <c r="H124" s="149"/>
      <c r="I124" s="149"/>
      <c r="J124" s="149"/>
      <c r="K124" s="149"/>
      <c r="L124" s="149"/>
    </row>
    <row r="125" customFormat="false" ht="15" hidden="false" customHeight="true" outlineLevel="0" collapsed="false">
      <c r="A125" s="146" t="n">
        <v>19</v>
      </c>
      <c r="B125" s="151" t="s">
        <v>98</v>
      </c>
      <c r="C125" s="152" t="s">
        <v>98</v>
      </c>
      <c r="D125" s="149"/>
      <c r="E125" s="149"/>
      <c r="F125" s="149"/>
      <c r="G125" s="149"/>
      <c r="H125" s="149"/>
      <c r="I125" s="149"/>
      <c r="J125" s="149"/>
      <c r="K125" s="149"/>
      <c r="L125" s="149"/>
    </row>
    <row r="127" customFormat="false" ht="12.8" hidden="false" customHeight="false" outlineLevel="0" collapsed="false"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</sheetData>
  <mergeCells count="9">
    <mergeCell ref="B27:C27"/>
    <mergeCell ref="E27:I27"/>
    <mergeCell ref="L27:M27"/>
    <mergeCell ref="A104:C104"/>
    <mergeCell ref="D104:G104"/>
    <mergeCell ref="N104:P104"/>
    <mergeCell ref="A105:C105"/>
    <mergeCell ref="D105:G105"/>
    <mergeCell ref="N105:P105"/>
  </mergeCells>
  <printOptions headings="false" gridLines="false" gridLinesSet="true" horizontalCentered="false" verticalCentered="false"/>
  <pageMargins left="0" right="0" top="0" bottom="0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2014-04-03T23:44:15Z</dcterms:created>
  <dc:creator>Portable Roland</dc:creator>
  <dc:description/>
  <dc:language>fr-FR</dc:language>
  <cp:lastModifiedBy>Jean-Pierre Cordonnier</cp:lastModifiedBy>
  <cp:lastPrinted>2015-03-24T13:32:25Z</cp:lastPrinted>
  <dcterms:modified xsi:type="dcterms:W3CDTF">2019-06-19T11:19:28Z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