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R page 3" sheetId="4" state="visible" r:id="rId5"/>
    <sheet name="Résultats" sheetId="5" state="visible" r:id="rId6"/>
    <sheet name="Classement" sheetId="6" state="visible" r:id="rId7"/>
    <sheet name="Calculs" sheetId="7" state="hidden" r:id="rId8"/>
  </sheets>
  <definedNames>
    <definedName function="false" hidden="false" localSheetId="5" name="_xlnm.Print_Area" vbProcedure="false">Classement!$A$1:$G$27</definedName>
    <definedName function="false" hidden="false" localSheetId="0" name="_xlnm.Print_Area" vbProcedure="false">Participants!$A$1:$H$28</definedName>
    <definedName function="false" hidden="false" localSheetId="4" name="_xlnm.Print_Area" vbProcedure="false">Résultats!$A$1:$Y$20</definedName>
    <definedName function="false" hidden="false" localSheetId="1" name="_xlnm.Print_Area" vbProcedure="false">'RR page 1'!$A$1:$K$36</definedName>
    <definedName function="false" hidden="false" localSheetId="2" name="_xlnm.Print_Area" vbProcedure="false">'RR page 2'!$A$1:$K$36</definedName>
    <definedName function="false" hidden="false" localSheetId="3" name="_xlnm.Print_Area" vbProcedure="false">'RR page 3'!$A$1:$K$34</definedName>
    <definedName function="false" hidden="false" localSheetId="4" name="_xlnm_Print_Area" vbProcedure="false">Résultats!$A$1:$Y$20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<sst xmlns="http://schemas.openxmlformats.org/spreadsheetml/2006/main" count="350" uniqueCount="111">
  <si>
    <t xml:space="preserve">Classement WS du</t>
  </si>
  <si>
    <t xml:space="preserve">12 équipages - 8 bateaux - 1 RR</t>
  </si>
  <si>
    <t xml:space="preserve">← à actualiser</t>
  </si>
  <si>
    <t xml:space="preserve">Remplir les zones grisées</t>
  </si>
  <si>
    <t xml:space="preserve">Rang</t>
  </si>
  <si>
    <t xml:space="preserve">Nom</t>
  </si>
  <si>
    <t xml:space="preserve">Bateau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</si>
  <si>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</si>
  <si>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</si>
  <si>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</si>
  <si>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</si>
  <si>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</si>
  <si>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</si>
  <si>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</si>
  <si>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</si>
  <si>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(suite)</t>
  </si>
  <si>
    <t xml:space="preserve">Round Robin (suite &amp; fin)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</si>
  <si>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</si>
  <si>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</si>
  <si>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</si>
  <si>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</si>
  <si>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</si>
  <si>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</si>
  <si>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</si>
  <si>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</si>
  <si>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 </t>
  </si>
  <si>
    <t xml:space="preserve">Le Président du Comité de Course</t>
  </si>
  <si>
    <t xml:space="preserve">12 Equipages - 8 Bateaux</t>
  </si>
  <si>
    <t xml:space="preserve">Match</t>
  </si>
  <si>
    <t xml:space="preserve">U1</t>
  </si>
  <si>
    <t xml:space="preserve">U2</t>
  </si>
  <si>
    <t xml:space="preserve">U3</t>
  </si>
  <si>
    <t xml:space="preserve">U4</t>
  </si>
  <si>
    <t xml:space="preserve">Flight</t>
  </si>
  <si>
    <t xml:space="preserve">in</t>
  </si>
  <si>
    <t xml:space="preserve">out</t>
  </si>
  <si>
    <t xml:space="preserve">Flights</t>
  </si>
  <si>
    <t xml:space="preserve">Equipages</t>
  </si>
  <si>
    <t xml:space="preserve">Changes</t>
  </si>
  <si>
    <t xml:space="preserve">Bateaux</t>
  </si>
  <si>
    <t xml:space="preserve">Vnqr.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</si>
  <si>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</si>
  <si>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</si>
  <si>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</si>
  <si>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</si>
  <si>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10-5</t>
  </si>
  <si>
    <t xml:space="preserve">8-6</t>
  </si>
  <si>
    <t xml:space="preserve">12-7</t>
  </si>
  <si>
    <t xml:space="preserve">11-9</t>
  </si>
  <si>
    <t xml:space="preserve">5-12</t>
  </si>
  <si>
    <t xml:space="preserve">11-6</t>
  </si>
  <si>
    <t xml:space="preserve">9-7</t>
  </si>
  <si>
    <t xml:space="preserve">10-8</t>
  </si>
  <si>
    <t xml:space="preserve">7-5</t>
  </si>
  <si>
    <t xml:space="preserve">12-6</t>
  </si>
  <si>
    <t xml:space="preserve">11-8</t>
  </si>
  <si>
    <t xml:space="preserve">10-9</t>
  </si>
  <si>
    <t xml:space="preserve">1-12</t>
  </si>
  <si>
    <t xml:space="preserve">2-9</t>
  </si>
  <si>
    <t xml:space="preserve">3-10</t>
  </si>
  <si>
    <t xml:space="preserve">4-11</t>
  </si>
  <si>
    <t xml:space="preserve">1-11</t>
  </si>
  <si>
    <t xml:space="preserve">2-12</t>
  </si>
  <si>
    <t xml:space="preserve">9-3</t>
  </si>
  <si>
    <t xml:space="preserve">10-4</t>
  </si>
  <si>
    <t xml:space="preserve">3-1</t>
  </si>
  <si>
    <t xml:space="preserve">4-2</t>
  </si>
  <si>
    <t xml:space="preserve">5-1</t>
  </si>
  <si>
    <t xml:space="preserve">7-2</t>
  </si>
  <si>
    <t xml:space="preserve">8-3</t>
  </si>
  <si>
    <t xml:space="preserve">6-4</t>
  </si>
  <si>
    <t xml:space="preserve">8-2</t>
  </si>
  <si>
    <t xml:space="preserve">6-3</t>
  </si>
  <si>
    <t xml:space="preserve">7-4</t>
  </si>
  <si>
    <t xml:space="preserve">9-5</t>
  </si>
  <si>
    <t xml:space="preserve">7-3</t>
  </si>
  <si>
    <t xml:space="preserve">9-4</t>
  </si>
  <si>
    <t xml:space="preserve">8-5</t>
  </si>
  <si>
    <t xml:space="preserve">10-6</t>
  </si>
  <si>
    <t xml:space="preserve">8-4</t>
  </si>
  <si>
    <t xml:space="preserve">11-5</t>
  </si>
  <si>
    <t xml:space="preserve">9-6</t>
  </si>
  <si>
    <t xml:space="preserve">10-7</t>
  </si>
  <si>
    <t xml:space="preserve">1-8</t>
  </si>
  <si>
    <t xml:space="preserve">7-6</t>
  </si>
  <si>
    <t xml:space="preserve">12-9</t>
  </si>
  <si>
    <t xml:space="preserve">11-10</t>
  </si>
  <si>
    <t xml:space="preserve">1-9</t>
  </si>
  <si>
    <t xml:space="preserve">2-10</t>
  </si>
  <si>
    <t xml:space="preserve">11-7</t>
  </si>
  <si>
    <t xml:space="preserve">12-8</t>
  </si>
  <si>
    <t xml:space="preserve">2-1</t>
  </si>
  <si>
    <t xml:space="preserve">3-11</t>
  </si>
  <si>
    <t xml:space="preserve">9-8</t>
  </si>
  <si>
    <t xml:space="preserve">12-10</t>
  </si>
  <si>
    <t xml:space="preserve">1-10</t>
  </si>
  <si>
    <t xml:space="preserve">2-11</t>
  </si>
  <si>
    <t xml:space="preserve">3-12</t>
  </si>
  <si>
    <t xml:space="preserve">5-4</t>
  </si>
  <si>
    <t xml:space="preserve">6-1</t>
  </si>
  <si>
    <t xml:space="preserve">5-2</t>
  </si>
  <si>
    <t xml:space="preserve">4-3</t>
  </si>
  <si>
    <t xml:space="preserve">12-11</t>
  </si>
  <si>
    <t xml:space="preserve">7-1</t>
  </si>
  <si>
    <t xml:space="preserve">6-2</t>
  </si>
  <si>
    <t xml:space="preserve">5-3</t>
  </si>
  <si>
    <t xml:space="preserve">4-12</t>
  </si>
  <si>
    <t xml:space="preserve">4-1</t>
  </si>
  <si>
    <t xml:space="preserve">3-2</t>
  </si>
  <si>
    <t xml:space="preserve">6-5</t>
  </si>
  <si>
    <t xml:space="preserve">8-7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</si>
</sst>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/MM/YYYY"/>
    <numFmt numFmtId="166" formatCode="General"/>
    <numFmt numFmtId="167" formatCode="0"/>
  </numFmts>
  <fonts count="24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i val="true"/>
      <sz val="11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515151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0000"/>
      <name val="Arial"/>
      <family val="0"/>
    </font>
    <font>
      <b val="true"/>
      <i val="true"/>
      <sz val="13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12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EDEDED"/>
        <bgColor rgb="FFFFFFFF"/>
      </patternFill>
    </fill>
    <fill>
      <patternFill patternType="solid">
        <fgColor rgb="FFAEFCFF"/>
        <bgColor rgb="FFCCFFFF"/>
      </patternFill>
    </fill>
    <fill>
      <patternFill patternType="solid">
        <fgColor rgb="FFFEF69A"/>
        <bgColor rgb="FFFFFF99"/>
      </patternFill>
    </fill>
    <fill>
      <patternFill patternType="solid">
        <fgColor rgb="FF999999"/>
        <bgColor rgb="FF808080"/>
      </patternFill>
    </fill>
    <fill>
      <patternFill patternType="solid">
        <fgColor rgb="FFBFBFBF"/>
        <bgColor rgb="FFCCCCCC"/>
      </patternFill>
    </fill>
    <fill>
      <patternFill patternType="solid">
        <fgColor rgb="FFFFFF99"/>
        <bgColor rgb="FFFEF69A"/>
      </patternFill>
    </fill>
    <fill>
      <patternFill patternType="solid">
        <fgColor rgb="FFCCFFFF"/>
        <bgColor rgb="FFAEFCFF"/>
      </patternFill>
    </fill>
  </fills>
  <borders count="49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/>
      <right style="medium">
        <color rgb="FF515151"/>
      </right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>
        <color rgb="FF515151"/>
      </left>
      <right/>
      <top style="thin">
        <color rgb="FFFFFFFF"/>
      </top>
      <bottom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6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1" fillId="0" borderId="9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2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5" fillId="0" borderId="2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6" fontId="5" fillId="0" borderId="30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0" fillId="0" borderId="3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5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2" borderId="4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4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2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7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7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4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8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EF69A"/>
      <rgbColor rgb="FFCCFF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EFCFF"/>
      <rgbColor rgb="FFEDEDE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50760</xdr:colOff>
      <xdr:row>34</xdr:row>
      <xdr:rowOff>89640</xdr:rowOff>
    </xdr:from>
    <xdr:to>
      <xdr:col>6</xdr:col>
      <xdr:colOff>9720</xdr:colOff>
      <xdr:row>36</xdr:row>
      <xdr:rowOff>15480</xdr:rowOff>
    </xdr:to>
    <xdr:sp>
      <xdr:nvSpPr>
        <xdr:cNvPr id="0" name="CustomShape 1"/>
        <xdr:cNvSpPr/>
      </xdr:nvSpPr>
      <xdr:spPr>
        <a:xfrm>
          <a:off x="3033000" y="9163440"/>
          <a:ext cx="532440" cy="2512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599" y="0"/>
              </a:lnTo>
              <a:lnTo>
                <a:pt x="21599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solidFill>
                <a:srgbClr val="000000"/>
              </a:solidFill>
              <a:latin typeface="Arial"/>
              <a:ea typeface="Arial"/>
            </a:rPr>
            <a:t>1</a:t>
          </a:r>
          <a:endParaRPr b="0" lang="fr-FR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26280</xdr:colOff>
      <xdr:row>34</xdr:row>
      <xdr:rowOff>12960</xdr:rowOff>
    </xdr:from>
    <xdr:to>
      <xdr:col>5</xdr:col>
      <xdr:colOff>239760</xdr:colOff>
      <xdr:row>35</xdr:row>
      <xdr:rowOff>51120</xdr:rowOff>
    </xdr:to>
    <xdr:sp>
      <xdr:nvSpPr>
        <xdr:cNvPr id="1" name="CustomShape 1"/>
        <xdr:cNvSpPr/>
      </xdr:nvSpPr>
      <xdr:spPr>
        <a:xfrm>
          <a:off x="2912040" y="8808120"/>
          <a:ext cx="213480" cy="200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599" y="0"/>
              </a:lnTo>
              <a:lnTo>
                <a:pt x="21599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solidFill>
                <a:srgbClr val="000000"/>
              </a:solidFill>
              <a:latin typeface="Arial"/>
              <a:ea typeface="Arial"/>
            </a:rPr>
            <a:t>2</a:t>
          </a:r>
          <a:endParaRPr b="0" lang="fr-FR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38160</xdr:colOff>
      <xdr:row>32</xdr:row>
      <xdr:rowOff>63360</xdr:rowOff>
    </xdr:from>
    <xdr:to>
      <xdr:col>5</xdr:col>
      <xdr:colOff>251640</xdr:colOff>
      <xdr:row>33</xdr:row>
      <xdr:rowOff>139680</xdr:rowOff>
    </xdr:to>
    <xdr:sp>
      <xdr:nvSpPr>
        <xdr:cNvPr id="2" name="CustomShape 1"/>
        <xdr:cNvSpPr/>
      </xdr:nvSpPr>
      <xdr:spPr>
        <a:xfrm>
          <a:off x="2914560" y="8512560"/>
          <a:ext cx="213480" cy="238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599" y="0"/>
              </a:lnTo>
              <a:lnTo>
                <a:pt x="21599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50760" rIns="50760" tIns="50760" bIns="50760" anchor="ctr">
          <a:noAutofit/>
        </a:bodyPr>
        <a:p>
          <a:pPr algn="ctr">
            <a:lnSpc>
              <a:spcPct val="100000"/>
            </a:lnSpc>
          </a:pPr>
          <a:r>
            <a:rPr b="0" lang="fr-FR" sz="1100" spc="-1" strike="noStrike">
              <a:solidFill>
                <a:srgbClr val="000000"/>
              </a:solidFill>
              <a:latin typeface="Arial"/>
              <a:ea typeface="Arial"/>
            </a:rPr>
            <a:t>3</a:t>
          </a:r>
          <a:endParaRPr b="0" lang="fr-FR" sz="11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00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3" activeCellId="0" sqref="B3"/>
    </sheetView>
  </sheetViews>
  <sheetFormatPr defaultRowHeight="12.8" zeroHeight="false" outlineLevelRow="0" outlineLevelCol="0"/>
  <cols>
    <col collapsed="false" customWidth="true" hidden="false" outlineLevel="0" max="1" min="1" style="1" width="1.37"/>
    <col collapsed="false" customWidth="true" hidden="false" outlineLevel="0" max="2" min="2" style="1" width="3.34"/>
    <col collapsed="false" customWidth="true" hidden="false" outlineLevel="0" max="3" min="3" style="1" width="4.72"/>
    <col collapsed="false" customWidth="true" hidden="false" outlineLevel="0" max="4" min="4" style="1" width="21.23"/>
    <col collapsed="false" customWidth="true" hidden="false" outlineLevel="0" max="6" min="5" style="1" width="1.09"/>
    <col collapsed="false" customWidth="true" hidden="false" outlineLevel="0" max="7" min="7" style="1" width="5.9"/>
    <col collapsed="false" customWidth="true" hidden="false" outlineLevel="0" max="8" min="8" style="1" width="21.23"/>
    <col collapsed="false" customWidth="true" hidden="false" outlineLevel="0" max="64" min="9" style="2" width="12.29"/>
    <col collapsed="false" customWidth="true" hidden="false" outlineLevel="0" max="1025" min="65" style="1" width="12.29"/>
  </cols>
  <sheetData>
    <row r="1" customFormat="false" ht="234" hidden="false" customHeight="true" outlineLevel="0" collapsed="false">
      <c r="A1" s="2"/>
      <c r="B1" s="2"/>
      <c r="C1" s="2"/>
      <c r="D1" s="2"/>
      <c r="E1" s="2"/>
      <c r="F1" s="2"/>
      <c r="G1" s="2"/>
      <c r="H1" s="2"/>
    </row>
    <row r="2" customFormat="false" ht="15.95" hidden="false" customHeight="true" outlineLevel="0" collapsed="false">
      <c r="A2" s="2"/>
      <c r="B2" s="3" t="s">
        <v>0</v>
      </c>
      <c r="C2" s="3"/>
      <c r="D2" s="3"/>
      <c r="E2" s="4"/>
      <c r="F2" s="5"/>
      <c r="G2" s="6" t="s">
        <v>1</v>
      </c>
      <c r="H2" s="5"/>
    </row>
    <row r="3" customFormat="false" ht="16.5" hidden="false" customHeight="true" outlineLevel="0" collapsed="false">
      <c r="A3" s="2"/>
      <c r="B3" s="7" t="n">
        <v>43117</v>
      </c>
      <c r="C3" s="7"/>
      <c r="D3" s="8" t="s">
        <v>2</v>
      </c>
      <c r="E3" s="9"/>
      <c r="F3" s="10"/>
      <c r="G3" s="11" t="s">
        <v>3</v>
      </c>
      <c r="H3" s="10"/>
    </row>
    <row r="4" customFormat="false" ht="17.1" hidden="false" customHeight="true" outlineLevel="0" collapsed="false">
      <c r="A4" s="2"/>
      <c r="B4" s="12"/>
      <c r="C4" s="13" t="s">
        <v>4</v>
      </c>
      <c r="D4" s="13" t="s">
        <v>5</v>
      </c>
      <c r="E4" s="14"/>
      <c r="F4" s="15"/>
      <c r="G4" s="13" t="s">
        <v>6</v>
      </c>
      <c r="H4" s="13" t="s">
        <v>7</v>
      </c>
    </row>
    <row r="5" s="24" customFormat="true" ht="20.1" hidden="false" customHeight="true" outlineLevel="0" collapsed="false">
      <c r="A5" s="16"/>
      <c r="B5" s="17" t="n">
        <v>1</v>
      </c>
      <c r="C5" s="18"/>
      <c r="D5" s="19"/>
      <c r="E5" s="20"/>
      <c r="F5" s="21"/>
      <c r="G5" s="22"/>
      <c r="H5" s="23" t="str">
        <f aca="false">IF(ISBLANK($D5),"",$D5)</f>
        <v/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="24" customFormat="true" ht="20.1" hidden="false" customHeight="true" outlineLevel="0" collapsed="false">
      <c r="A6" s="16"/>
      <c r="B6" s="17" t="n">
        <v>2</v>
      </c>
      <c r="C6" s="18"/>
      <c r="D6" s="19"/>
      <c r="E6" s="25"/>
      <c r="F6" s="26"/>
      <c r="G6" s="22"/>
      <c r="H6" s="23" t="str">
        <f aca="false">IF(ISBLANK($D6),"",$D6)</f>
        <v/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="24" customFormat="true" ht="20.1" hidden="false" customHeight="true" outlineLevel="0" collapsed="false">
      <c r="A7" s="16"/>
      <c r="B7" s="17" t="n">
        <v>3</v>
      </c>
      <c r="C7" s="18"/>
      <c r="D7" s="19"/>
      <c r="E7" s="25"/>
      <c r="F7" s="26"/>
      <c r="G7" s="22"/>
      <c r="H7" s="23" t="str">
        <f aca="false">IF(ISBLANK($D7),"",$D7)</f>
        <v/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="24" customFormat="true" ht="20.1" hidden="false" customHeight="true" outlineLevel="0" collapsed="false">
      <c r="A8" s="16"/>
      <c r="B8" s="17" t="n">
        <v>4</v>
      </c>
      <c r="C8" s="18"/>
      <c r="D8" s="19"/>
      <c r="E8" s="25"/>
      <c r="F8" s="26"/>
      <c r="G8" s="22"/>
      <c r="H8" s="23" t="str">
        <f aca="false">IF(ISBLANK($D8),"",$D8)</f>
        <v/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="24" customFormat="true" ht="20.1" hidden="false" customHeight="true" outlineLevel="0" collapsed="false">
      <c r="A9" s="16"/>
      <c r="B9" s="17" t="n">
        <v>5</v>
      </c>
      <c r="C9" s="18"/>
      <c r="D9" s="19"/>
      <c r="E9" s="25"/>
      <c r="F9" s="26"/>
      <c r="G9" s="27"/>
      <c r="H9" s="23" t="str">
        <f aca="false">IF(ISBLANK($D9),"",$D9)</f>
        <v/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="24" customFormat="true" ht="20.1" hidden="false" customHeight="true" outlineLevel="0" collapsed="false">
      <c r="A10" s="16"/>
      <c r="B10" s="17" t="n">
        <v>6</v>
      </c>
      <c r="C10" s="18"/>
      <c r="D10" s="19"/>
      <c r="E10" s="25"/>
      <c r="F10" s="26"/>
      <c r="G10" s="27"/>
      <c r="H10" s="23" t="str">
        <f aca="false">IF(ISBLANK($D10),"",$D10)</f>
        <v/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="24" customFormat="true" ht="20.1" hidden="false" customHeight="true" outlineLevel="0" collapsed="false">
      <c r="A11" s="16"/>
      <c r="B11" s="17" t="n">
        <v>7</v>
      </c>
      <c r="C11" s="18"/>
      <c r="D11" s="19"/>
      <c r="E11" s="25"/>
      <c r="F11" s="26"/>
      <c r="G11" s="27"/>
      <c r="H11" s="23" t="str">
        <f aca="false">IF(ISBLANK($D11),"",$D11)</f>
        <v/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="24" customFormat="true" ht="20.1" hidden="false" customHeight="true" outlineLevel="0" collapsed="false">
      <c r="A12" s="16"/>
      <c r="B12" s="17" t="n">
        <v>8</v>
      </c>
      <c r="C12" s="18"/>
      <c r="D12" s="19"/>
      <c r="E12" s="25"/>
      <c r="F12" s="26"/>
      <c r="G12" s="27"/>
      <c r="H12" s="23" t="str">
        <f aca="false">IF(ISBLANK($D12),"",$D12)</f>
        <v/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="24" customFormat="true" ht="20.1" hidden="false" customHeight="true" outlineLevel="0" collapsed="false">
      <c r="A13" s="16"/>
      <c r="B13" s="17" t="n">
        <v>9</v>
      </c>
      <c r="C13" s="18"/>
      <c r="D13" s="19"/>
      <c r="E13" s="25"/>
      <c r="F13" s="26"/>
      <c r="G13" s="27"/>
      <c r="H13" s="23" t="str">
        <f aca="false">IF(ISBLANK($D13),"",$D13)</f>
        <v/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="24" customFormat="true" ht="20.1" hidden="false" customHeight="true" outlineLevel="0" collapsed="false">
      <c r="A14" s="16"/>
      <c r="B14" s="17" t="n">
        <v>10</v>
      </c>
      <c r="C14" s="18"/>
      <c r="D14" s="19"/>
      <c r="E14" s="25"/>
      <c r="F14" s="26"/>
      <c r="G14" s="27"/>
      <c r="H14" s="23" t="str">
        <f aca="false">IF(ISBLANK($D14),"",$D14)</f>
        <v/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="24" customFormat="true" ht="20.1" hidden="false" customHeight="true" outlineLevel="0" collapsed="false">
      <c r="A15" s="16"/>
      <c r="B15" s="17" t="n">
        <v>11</v>
      </c>
      <c r="C15" s="18"/>
      <c r="D15" s="19"/>
      <c r="E15" s="25"/>
      <c r="F15" s="26"/>
      <c r="G15" s="27"/>
      <c r="H15" s="23" t="str">
        <f aca="false">IF(ISBLANK($D15),"",$D15)</f>
        <v/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="24" customFormat="true" ht="20.1" hidden="false" customHeight="true" outlineLevel="0" collapsed="false">
      <c r="A16" s="16"/>
      <c r="B16" s="17" t="n">
        <v>12</v>
      </c>
      <c r="C16" s="18"/>
      <c r="D16" s="19"/>
      <c r="E16" s="28"/>
      <c r="F16" s="29"/>
      <c r="G16" s="27"/>
      <c r="H16" s="23" t="str">
        <f aca="false">IF(ISBLANK($D16),"",$D16)</f>
        <v/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="2" customFormat="true" ht="12.8" hidden="false" customHeight="false" outlineLevel="0" collapsed="false"/>
    <row r="18" s="2" customFormat="true" ht="12.8" hidden="false" customHeight="false" outlineLevel="0" collapsed="false">
      <c r="D18" s="30"/>
      <c r="G18" s="31"/>
    </row>
    <row r="19" s="2" customFormat="true" ht="12.8" hidden="false" customHeight="false" outlineLevel="0" collapsed="false">
      <c r="G19" s="31"/>
    </row>
    <row r="20" s="2" customFormat="true" ht="12.8" hidden="false" customHeight="false" outlineLevel="0" collapsed="false"/>
    <row r="21" s="2" customFormat="true" ht="12.8" hidden="false" customHeight="false" outlineLevel="0" collapsed="false"/>
    <row r="22" s="2" customFormat="true" ht="12.8" hidden="false" customHeight="false" outlineLevel="0" collapsed="false"/>
    <row r="23" s="2" customFormat="true" ht="12.8" hidden="false" customHeight="false" outlineLevel="0" collapsed="false"/>
    <row r="24" s="2" customFormat="true" ht="12.8" hidden="false" customHeight="false" outlineLevel="0" collapsed="false"/>
    <row r="25" s="2" customFormat="true" ht="12.8" hidden="false" customHeight="false" outlineLevel="0" collapsed="false"/>
    <row r="26" s="2" customFormat="true" ht="12.8" hidden="false" customHeight="false" outlineLevel="0" collapsed="false"/>
    <row r="27" s="2" customFormat="true" ht="12.8" hidden="false" customHeight="false" outlineLevel="0" collapsed="false"/>
    <row r="28" s="2" customFormat="true" ht="12.8" hidden="false" customHeight="false" outlineLevel="0" collapsed="false"/>
    <row r="29" s="2" customFormat="true" ht="12.8" hidden="false" customHeight="false" outlineLevel="0" collapsed="false"/>
    <row r="30" s="2" customFormat="true" ht="12.8" hidden="false" customHeight="false" outlineLevel="0" collapsed="false"/>
    <row r="31" s="2" customFormat="true" ht="12.8" hidden="false" customHeight="false" outlineLevel="0" collapsed="false"/>
    <row r="32" s="2" customFormat="true" ht="12.8" hidden="false" customHeight="false" outlineLevel="0" collapsed="false"/>
    <row r="33" s="2" customFormat="true" ht="12.8" hidden="false" customHeight="false" outlineLevel="0" collapsed="false"/>
    <row r="34" s="2" customFormat="true" ht="12.8" hidden="false" customHeight="false" outlineLevel="0" collapsed="false"/>
    <row r="35" s="2" customFormat="true" ht="12.8" hidden="false" customHeight="false" outlineLevel="0" collapsed="false"/>
    <row r="36" s="2" customFormat="true" ht="12.8" hidden="false" customHeight="false" outlineLevel="0" collapsed="false"/>
    <row r="37" s="2" customFormat="true" ht="12.8" hidden="false" customHeight="false" outlineLevel="0" collapsed="false"/>
    <row r="38" s="2" customFormat="true" ht="12.8" hidden="false" customHeight="false" outlineLevel="0" collapsed="false"/>
    <row r="39" s="2" customFormat="true" ht="12.8" hidden="false" customHeight="false" outlineLevel="0" collapsed="false"/>
    <row r="40" s="2" customFormat="true" ht="12.8" hidden="false" customHeight="false" outlineLevel="0" collapsed="false"/>
    <row r="41" s="2" customFormat="true" ht="12.8" hidden="false" customHeight="false" outlineLevel="0" collapsed="false"/>
    <row r="42" s="2" customFormat="true" ht="12.8" hidden="false" customHeight="false" outlineLevel="0" collapsed="false"/>
    <row r="43" s="2" customFormat="true" ht="12.8" hidden="false" customHeight="false" outlineLevel="0" collapsed="false"/>
    <row r="44" s="2" customFormat="true" ht="12.8" hidden="false" customHeight="false" outlineLevel="0" collapsed="false"/>
    <row r="45" s="2" customFormat="true" ht="12.8" hidden="false" customHeight="false" outlineLevel="0" collapsed="false"/>
    <row r="46" s="2" customFormat="true" ht="12.8" hidden="false" customHeight="false" outlineLevel="0" collapsed="false"/>
    <row r="47" s="2" customFormat="true" ht="12.8" hidden="false" customHeight="false" outlineLevel="0" collapsed="false"/>
    <row r="48" s="2" customFormat="true" ht="12.8" hidden="false" customHeight="false" outlineLevel="0" collapsed="false"/>
    <row r="49" s="2" customFormat="true" ht="12.8" hidden="false" customHeight="false" outlineLevel="0" collapsed="false"/>
    <row r="50" s="2" customFormat="true" ht="12.8" hidden="false" customHeight="false" outlineLevel="0" collapsed="false"/>
    <row r="51" s="2" customFormat="true" ht="12.8" hidden="false" customHeight="false" outlineLevel="0" collapsed="false"/>
    <row r="52" s="2" customFormat="true" ht="12.8" hidden="false" customHeight="false" outlineLevel="0" collapsed="false"/>
    <row r="53" s="2" customFormat="true" ht="12.8" hidden="false" customHeight="false" outlineLevel="0" collapsed="false"/>
    <row r="54" s="2" customFormat="true" ht="12.8" hidden="false" customHeight="false" outlineLevel="0" collapsed="false"/>
    <row r="55" s="2" customFormat="true" ht="12.8" hidden="false" customHeight="false" outlineLevel="0" collapsed="false"/>
    <row r="56" s="2" customFormat="true" ht="12.8" hidden="false" customHeight="false" outlineLevel="0" collapsed="false"/>
    <row r="57" s="2" customFormat="true" ht="12.8" hidden="false" customHeight="false" outlineLevel="0" collapsed="false"/>
    <row r="58" s="2" customFormat="true" ht="12.8" hidden="false" customHeight="false" outlineLevel="0" collapsed="false"/>
    <row r="59" s="2" customFormat="true" ht="12.8" hidden="false" customHeight="false" outlineLevel="0" collapsed="false"/>
    <row r="60" s="2" customFormat="true" ht="12.8" hidden="false" customHeight="false" outlineLevel="0" collapsed="false"/>
    <row r="61" s="2" customFormat="true" ht="12.8" hidden="false" customHeight="false" outlineLevel="0" collapsed="false"/>
    <row r="62" s="2" customFormat="true" ht="12.8" hidden="false" customHeight="false" outlineLevel="0" collapsed="false"/>
    <row r="63" s="2" customFormat="true" ht="12.8" hidden="false" customHeight="false" outlineLevel="0" collapsed="false"/>
    <row r="64" s="2" customFormat="true" ht="12.8" hidden="false" customHeight="false" outlineLevel="0" collapsed="false"/>
    <row r="65" s="2" customFormat="true" ht="12.8" hidden="false" customHeight="false" outlineLevel="0" collapsed="false"/>
    <row r="66" s="2" customFormat="true" ht="12.8" hidden="false" customHeight="false" outlineLevel="0" collapsed="false"/>
    <row r="67" s="2" customFormat="true" ht="12.8" hidden="false" customHeight="false" outlineLevel="0" collapsed="false"/>
    <row r="68" s="2" customFormat="true" ht="12.8" hidden="false" customHeight="false" outlineLevel="0" collapsed="false"/>
    <row r="69" s="2" customFormat="true" ht="12.8" hidden="false" customHeight="false" outlineLevel="0" collapsed="false"/>
    <row r="70" s="2" customFormat="true" ht="12.8" hidden="false" customHeight="false" outlineLevel="0" collapsed="false"/>
    <row r="71" s="2" customFormat="true" ht="12.8" hidden="false" customHeight="false" outlineLevel="0" collapsed="false"/>
    <row r="72" s="2" customFormat="true" ht="12.8" hidden="false" customHeight="false" outlineLevel="0" collapsed="false"/>
    <row r="73" s="2" customFormat="true" ht="12.8" hidden="false" customHeight="false" outlineLevel="0" collapsed="false"/>
    <row r="74" s="2" customFormat="true" ht="12.8" hidden="false" customHeight="false" outlineLevel="0" collapsed="false"/>
    <row r="75" s="2" customFormat="true" ht="12.8" hidden="false" customHeight="false" outlineLevel="0" collapsed="false"/>
    <row r="76" s="2" customFormat="true" ht="12.8" hidden="false" customHeight="false" outlineLevel="0" collapsed="false"/>
    <row r="77" s="2" customFormat="true" ht="12.8" hidden="false" customHeight="false" outlineLevel="0" collapsed="false"/>
    <row r="78" s="2" customFormat="true" ht="12.8" hidden="false" customHeight="false" outlineLevel="0" collapsed="false"/>
    <row r="79" s="2" customFormat="true" ht="12.8" hidden="false" customHeight="false" outlineLevel="0" collapsed="false"/>
    <row r="80" s="2" customFormat="true" ht="12.8" hidden="false" customHeight="false" outlineLevel="0" collapsed="false"/>
    <row r="81" s="2" customFormat="true" ht="12.8" hidden="false" customHeight="false" outlineLevel="0" collapsed="false"/>
    <row r="82" s="2" customFormat="true" ht="12.8" hidden="false" customHeight="false" outlineLevel="0" collapsed="false"/>
    <row r="83" s="2" customFormat="true" ht="12.8" hidden="false" customHeight="false" outlineLevel="0" collapsed="false"/>
    <row r="84" s="2" customFormat="true" ht="12.8" hidden="false" customHeight="false" outlineLevel="0" collapsed="false"/>
    <row r="85" s="2" customFormat="true" ht="12.8" hidden="false" customHeight="false" outlineLevel="0" collapsed="false"/>
    <row r="86" s="2" customFormat="true" ht="12.8" hidden="false" customHeight="false" outlineLevel="0" collapsed="false"/>
    <row r="87" s="2" customFormat="true" ht="12.8" hidden="false" customHeight="false" outlineLevel="0" collapsed="false"/>
    <row r="88" s="2" customFormat="true" ht="12.8" hidden="false" customHeight="false" outlineLevel="0" collapsed="false"/>
    <row r="89" s="2" customFormat="true" ht="12.8" hidden="false" customHeight="false" outlineLevel="0" collapsed="false"/>
    <row r="90" s="2" customFormat="true" ht="12.8" hidden="false" customHeight="false" outlineLevel="0" collapsed="false"/>
    <row r="91" s="2" customFormat="true" ht="12.8" hidden="false" customHeight="false" outlineLevel="0" collapsed="false"/>
    <row r="92" s="2" customFormat="true" ht="12.8" hidden="false" customHeight="false" outlineLevel="0" collapsed="false"/>
    <row r="93" s="2" customFormat="true" ht="12.8" hidden="false" customHeight="false" outlineLevel="0" collapsed="false"/>
    <row r="94" s="2" customFormat="true" ht="12.8" hidden="false" customHeight="false" outlineLevel="0" collapsed="false"/>
    <row r="95" s="2" customFormat="true" ht="12.8" hidden="false" customHeight="false" outlineLevel="0" collapsed="false"/>
    <row r="96" s="2" customFormat="true" ht="12.8" hidden="false" customHeight="false" outlineLevel="0" collapsed="false"/>
    <row r="97" s="2" customFormat="true" ht="12.8" hidden="false" customHeight="false" outlineLevel="0" collapsed="false"/>
    <row r="98" s="2" customFormat="true" ht="12.8" hidden="false" customHeight="false" outlineLevel="0" collapsed="false"/>
    <row r="99" s="2" customFormat="true" ht="12.8" hidden="false" customHeight="false" outlineLevel="0" collapsed="false"/>
    <row r="100" s="2" customFormat="true" ht="12.8" hidden="false" customHeight="false" outlineLevel="0" collapsed="false"/>
  </sheetData>
  <sheetProtection sheet="true" objects="true" scenarios="true" selectLockedCells="true"/>
  <mergeCells count="2">
    <mergeCell ref="B2:D2"/>
    <mergeCell ref="B3:C3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1.09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9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1025" min="12" style="1" width="9.04"/>
  </cols>
  <sheetData>
    <row r="1" s="2" customFormat="true" ht="194.4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5.9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5.95" hidden="false" customHeight="true" outlineLevel="0" collapsed="false">
      <c r="B4" s="36" t="n">
        <v>1</v>
      </c>
      <c r="C4" s="17" t="n">
        <v>1</v>
      </c>
      <c r="D4" s="36"/>
      <c r="E4" s="37" t="str">
        <f aca="false">INDEX(Participants!$H$5:$H$16,Calculs!$B30,1)</f>
        <v/>
      </c>
      <c r="F4" s="38" t="str">
        <f aca="false">IF(INDEX(Participants!$G$5:$G$16,Calculs!$L30,1)="","",INDEX(Participants!$G$5:$G$16,Calculs!$L30,1))</f>
        <v/>
      </c>
      <c r="G4" s="36"/>
      <c r="H4" s="37" t="str">
        <f aca="false">INDEX(Participants!$H$5:$H$16,Calculs!$C30,1)</f>
        <v/>
      </c>
      <c r="I4" s="38" t="str">
        <f aca="false">IF(INDEX(Participants!$G$5:$G$16,Calculs!$M30,1)="","",INDEX(Participants!$G$5:$G$16,Calculs!$M30,1))</f>
        <v/>
      </c>
      <c r="J4" s="36"/>
      <c r="K4" s="22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5.95" hidden="false" customHeight="true" outlineLevel="0" collapsed="false">
      <c r="B5" s="39"/>
      <c r="C5" s="17" t="n">
        <v>2</v>
      </c>
      <c r="D5" s="39"/>
      <c r="E5" s="37" t="str">
        <f aca="false">INDEX(Participants!$H$5:$H$16,Calculs!$B31,1)</f>
        <v/>
      </c>
      <c r="F5" s="38" t="str">
        <f aca="false">IF(INDEX(Participants!$G$5:$G$16,Calculs!$L31,1)="","",INDEX(Participants!$G$5:$G$16,Calculs!$L31,1))</f>
        <v/>
      </c>
      <c r="G5" s="39"/>
      <c r="H5" s="37" t="str">
        <f aca="false">INDEX(Participants!$H$5:$H$16,Calculs!$C31,1)</f>
        <v/>
      </c>
      <c r="I5" s="38" t="str">
        <f aca="false">IF(INDEX(Participants!$G$5:$G$16,Calculs!$M31,1)="","",INDEX(Participants!$G$5:$G$16,Calculs!$M31,1))</f>
        <v/>
      </c>
      <c r="J5" s="39"/>
      <c r="K5" s="22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5.95" hidden="false" customHeight="true" outlineLevel="0" collapsed="false">
      <c r="B6" s="39"/>
      <c r="C6" s="17" t="n">
        <v>3</v>
      </c>
      <c r="D6" s="39"/>
      <c r="E6" s="37" t="str">
        <f aca="false">INDEX(Participants!$H$5:$H$16,Calculs!$B32,1)</f>
        <v/>
      </c>
      <c r="F6" s="38" t="str">
        <f aca="false">IF(INDEX(Participants!$G$5:$G$16,Calculs!$L32,1)="","",INDEX(Participants!$G$5:$G$16,Calculs!$L32,1))</f>
        <v/>
      </c>
      <c r="G6" s="39"/>
      <c r="H6" s="37" t="str">
        <f aca="false">INDEX(Participants!$H$5:$H$16,Calculs!$C32,1)</f>
        <v/>
      </c>
      <c r="I6" s="38" t="str">
        <f aca="false">IF(INDEX(Participants!$G$5:$G$16,Calculs!$M32,1)="","",INDEX(Participants!$G$5:$G$16,Calculs!$M32,1))</f>
        <v/>
      </c>
      <c r="J6" s="39"/>
      <c r="K6" s="22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5.95" hidden="false" customHeight="true" outlineLevel="0" collapsed="false">
      <c r="B7" s="40"/>
      <c r="C7" s="17" t="n">
        <v>4</v>
      </c>
      <c r="D7" s="40"/>
      <c r="E7" s="37" t="str">
        <f aca="false">INDEX(Participants!$H$5:$H$16,Calculs!$B33,1)</f>
        <v/>
      </c>
      <c r="F7" s="38" t="str">
        <f aca="false">IF(INDEX(Participants!$G$5:$G$16,Calculs!$L33,1)="","",INDEX(Participants!$G$5:$G$16,Calculs!$L33,1))</f>
        <v/>
      </c>
      <c r="G7" s="40"/>
      <c r="H7" s="37" t="str">
        <f aca="false">INDEX(Participants!$H$5:$H$16,Calculs!$C33,1)</f>
        <v/>
      </c>
      <c r="I7" s="38" t="str">
        <f aca="false">IF(INDEX(Participants!$G$5:$G$16,Calculs!$M33,1)="","",INDEX(Participants!$G$5:$G$16,Calculs!$M33,1))</f>
        <v/>
      </c>
      <c r="J7" s="40"/>
      <c r="K7" s="22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5.9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5.95" hidden="false" customHeight="true" outlineLevel="0" collapsed="false">
      <c r="B9" s="36" t="n">
        <v>2</v>
      </c>
      <c r="C9" s="17" t="n">
        <v>1</v>
      </c>
      <c r="D9" s="36"/>
      <c r="E9" s="37" t="str">
        <f aca="false">INDEX(Participants!$H$5:$H$16,Calculs!$B35,1)</f>
        <v/>
      </c>
      <c r="F9" s="38" t="str">
        <f aca="false">IF(INDEX(Participants!$G$5:$G$16,Calculs!$L35,1)="","",INDEX(Participants!$G$5:$G$16,Calculs!$L35,1))</f>
        <v/>
      </c>
      <c r="G9" s="36"/>
      <c r="H9" s="37" t="str">
        <f aca="false">INDEX(Participants!$H$5:$H$16,Calculs!$C35,1)</f>
        <v/>
      </c>
      <c r="I9" s="38" t="str">
        <f aca="false">IF(INDEX(Participants!$G$5:$G$16,Calculs!$M35,1)="","",INDEX(Participants!$G$5:$G$16,Calculs!$M35,1))</f>
        <v/>
      </c>
      <c r="J9" s="36"/>
      <c r="K9" s="22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5.95" hidden="false" customHeight="true" outlineLevel="0" collapsed="false">
      <c r="B10" s="39"/>
      <c r="C10" s="17" t="n">
        <v>2</v>
      </c>
      <c r="D10" s="39"/>
      <c r="E10" s="37" t="str">
        <f aca="false">INDEX(Participants!$H$5:$H$16,Calculs!$B36,1)</f>
        <v/>
      </c>
      <c r="F10" s="38" t="str">
        <f aca="false">IF(INDEX(Participants!$G$5:$G$16,Calculs!$L36,1)="","",INDEX(Participants!$G$5:$G$16,Calculs!$L36,1))</f>
        <v/>
      </c>
      <c r="G10" s="39"/>
      <c r="H10" s="37" t="str">
        <f aca="false">INDEX(Participants!$H$5:$H$16,Calculs!$C36,1)</f>
        <v/>
      </c>
      <c r="I10" s="38" t="str">
        <f aca="false">IF(INDEX(Participants!$G$5:$G$16,Calculs!$M36,1)="","",INDEX(Participants!$G$5:$G$16,Calculs!$M36,1))</f>
        <v/>
      </c>
      <c r="J10" s="39"/>
      <c r="K10" s="22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5.95" hidden="false" customHeight="true" outlineLevel="0" collapsed="false">
      <c r="B11" s="39"/>
      <c r="C11" s="17" t="n">
        <v>3</v>
      </c>
      <c r="D11" s="39"/>
      <c r="E11" s="37" t="str">
        <f aca="false">INDEX(Participants!$H$5:$H$16,Calculs!$B37,1)</f>
        <v/>
      </c>
      <c r="F11" s="38" t="str">
        <f aca="false">IF(INDEX(Participants!$G$5:$G$16,Calculs!$L37,1)="","",INDEX(Participants!$G$5:$G$16,Calculs!$L37,1))</f>
        <v/>
      </c>
      <c r="G11" s="39"/>
      <c r="H11" s="37" t="str">
        <f aca="false">INDEX(Participants!$H$5:$H$16,Calculs!$C37,1)</f>
        <v/>
      </c>
      <c r="I11" s="38" t="str">
        <f aca="false">IF(INDEX(Participants!$G$5:$G$16,Calculs!$M37,1)="","",INDEX(Participants!$G$5:$G$16,Calculs!$M37,1))</f>
        <v/>
      </c>
      <c r="J11" s="39"/>
      <c r="K11" s="22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5.95" hidden="false" customHeight="true" outlineLevel="0" collapsed="false">
      <c r="B12" s="40"/>
      <c r="C12" s="17" t="n">
        <v>4</v>
      </c>
      <c r="D12" s="40"/>
      <c r="E12" s="37" t="str">
        <f aca="false">INDEX(Participants!$H$5:$H$16,Calculs!$B38,1)</f>
        <v/>
      </c>
      <c r="F12" s="38" t="str">
        <f aca="false">IF(INDEX(Participants!$G$5:$G$16,Calculs!$L38,1)="","",INDEX(Participants!$G$5:$G$16,Calculs!$L38,1))</f>
        <v/>
      </c>
      <c r="G12" s="40"/>
      <c r="H12" s="37" t="str">
        <f aca="false">INDEX(Participants!$H$5:$H$16,Calculs!$C38,1)</f>
        <v/>
      </c>
      <c r="I12" s="38" t="str">
        <f aca="false">IF(INDEX(Participants!$G$5:$G$16,Calculs!$M38,1)="","",INDEX(Participants!$G$5:$G$16,Calculs!$M38,1))</f>
        <v/>
      </c>
      <c r="J12" s="40"/>
      <c r="K12" s="22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5.9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5.95" hidden="false" customHeight="true" outlineLevel="0" collapsed="false">
      <c r="B14" s="36" t="n">
        <v>3</v>
      </c>
      <c r="C14" s="17" t="n">
        <v>1</v>
      </c>
      <c r="D14" s="36"/>
      <c r="E14" s="37" t="str">
        <f aca="false">INDEX(Participants!$H$5:$H$16,Calculs!$B40,1)</f>
        <v/>
      </c>
      <c r="F14" s="38" t="str">
        <f aca="false">IF(INDEX(Participants!$G$5:$G$16,Calculs!$L40,1)="","",INDEX(Participants!$G$5:$G$16,Calculs!$L40,1))</f>
        <v/>
      </c>
      <c r="G14" s="36"/>
      <c r="H14" s="37" t="str">
        <f aca="false">INDEX(Participants!$H$5:$H$16,Calculs!$C40,1)</f>
        <v/>
      </c>
      <c r="I14" s="38" t="str">
        <f aca="false">IF(INDEX(Participants!$G$5:$G$16,Calculs!$M40,1)="","",INDEX(Participants!$G$5:$G$16,Calculs!$M40,1))</f>
        <v/>
      </c>
      <c r="J14" s="36"/>
      <c r="K14" s="22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5.95" hidden="false" customHeight="true" outlineLevel="0" collapsed="false">
      <c r="B15" s="40"/>
      <c r="C15" s="17" t="n">
        <v>2</v>
      </c>
      <c r="D15" s="40"/>
      <c r="E15" s="37" t="str">
        <f aca="false">INDEX(Participants!$H$5:$H$16,Calculs!$B41,1)</f>
        <v/>
      </c>
      <c r="F15" s="38" t="str">
        <f aca="false">IF(INDEX(Participants!$G$5:$G$16,Calculs!$L41,1)="","",INDEX(Participants!$G$5:$G$16,Calculs!$L41,1))</f>
        <v/>
      </c>
      <c r="G15" s="40"/>
      <c r="H15" s="37" t="str">
        <f aca="false">INDEX(Participants!$H$5:$H$16,Calculs!$C41,1)</f>
        <v/>
      </c>
      <c r="I15" s="38" t="str">
        <f aca="false">IF(INDEX(Participants!$G$5:$G$16,Calculs!$M41,1)="","",INDEX(Participants!$G$5:$G$16,Calculs!$M41,1))</f>
        <v/>
      </c>
      <c r="J15" s="40"/>
      <c r="K15" s="22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5.95" hidden="false" customHeight="true" outlineLevel="0" collapsed="false">
      <c r="B16" s="40"/>
      <c r="C16" s="17" t="n">
        <v>3</v>
      </c>
      <c r="D16" s="40"/>
      <c r="E16" s="37" t="str">
        <f aca="false">INDEX(Participants!$H$5:$H$16,Calculs!$B42,1)</f>
        <v/>
      </c>
      <c r="F16" s="38" t="str">
        <f aca="false">IF(INDEX(Participants!$G$5:$G$16,Calculs!$L42,1)="","",INDEX(Participants!$G$5:$G$16,Calculs!$L42,1))</f>
        <v/>
      </c>
      <c r="G16" s="40"/>
      <c r="H16" s="37" t="str">
        <f aca="false">INDEX(Participants!$H$5:$H$16,Calculs!$C42,1)</f>
        <v/>
      </c>
      <c r="I16" s="38" t="str">
        <f aca="false">IF(INDEX(Participants!$G$5:$G$16,Calculs!$M42,1)="","",INDEX(Participants!$G$5:$G$16,Calculs!$M42,1))</f>
        <v/>
      </c>
      <c r="J16" s="40"/>
      <c r="K16" s="22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5.95" hidden="false" customHeight="true" outlineLevel="0" collapsed="false">
      <c r="B17" s="40"/>
      <c r="C17" s="17" t="n">
        <v>4</v>
      </c>
      <c r="D17" s="40"/>
      <c r="E17" s="37" t="str">
        <f aca="false">INDEX(Participants!$H$5:$H$16,Calculs!$B43,1)</f>
        <v/>
      </c>
      <c r="F17" s="38" t="str">
        <f aca="false">IF(INDEX(Participants!$G$5:$G$16,Calculs!$L43,1)="","",INDEX(Participants!$G$5:$G$16,Calculs!$L43,1))</f>
        <v/>
      </c>
      <c r="G17" s="40"/>
      <c r="H17" s="37" t="str">
        <f aca="false">INDEX(Participants!$H$5:$H$16,Calculs!$C43,1)</f>
        <v/>
      </c>
      <c r="I17" s="38" t="str">
        <f aca="false">IF(INDEX(Participants!$G$5:$G$16,Calculs!$M43,1)="","",INDEX(Participants!$G$5:$G$16,Calculs!$M43,1))</f>
        <v/>
      </c>
      <c r="J17" s="40"/>
      <c r="K17" s="22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5.9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5.95" hidden="false" customHeight="true" outlineLevel="0" collapsed="false">
      <c r="B19" s="36" t="n">
        <v>4</v>
      </c>
      <c r="C19" s="17" t="n">
        <v>1</v>
      </c>
      <c r="D19" s="36"/>
      <c r="E19" s="37" t="str">
        <f aca="false">INDEX(Participants!$H$5:$H$16,Calculs!$B45,1)</f>
        <v/>
      </c>
      <c r="F19" s="41" t="str">
        <f aca="false">IF(INDEX(Participants!$G$5:$G$16,Calculs!$L45,1)="","",INDEX(Participants!$G$5:$G$16,Calculs!$L45,1))</f>
        <v/>
      </c>
      <c r="G19" s="36"/>
      <c r="H19" s="37" t="str">
        <f aca="false">INDEX(Participants!$H$5:$H$16,Calculs!$C45,1)</f>
        <v/>
      </c>
      <c r="I19" s="38" t="str">
        <f aca="false">IF(INDEX(Participants!$G$5:$G$16,Calculs!$M45,1)="","",INDEX(Participants!$G$5:$G$16,Calculs!$M45,1))</f>
        <v/>
      </c>
      <c r="J19" s="36"/>
      <c r="K19" s="22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5.95" hidden="false" customHeight="true" outlineLevel="0" collapsed="false">
      <c r="B20" s="39"/>
      <c r="C20" s="17" t="n">
        <v>2</v>
      </c>
      <c r="D20" s="39"/>
      <c r="E20" s="37" t="str">
        <f aca="false">INDEX(Participants!$H$5:$H$16,Calculs!$B46,1)</f>
        <v/>
      </c>
      <c r="F20" s="41" t="str">
        <f aca="false">IF(INDEX(Participants!$G$5:$G$16,Calculs!$L46,1)="","",INDEX(Participants!$G$5:$G$16,Calculs!$L46,1))</f>
        <v/>
      </c>
      <c r="G20" s="39"/>
      <c r="H20" s="37" t="str">
        <f aca="false">INDEX(Participants!$H$5:$H$16,Calculs!$C46,1)</f>
        <v/>
      </c>
      <c r="I20" s="38" t="str">
        <f aca="false">IF(INDEX(Participants!$G$5:$G$16,Calculs!$M46,1)="","",INDEX(Participants!$G$5:$G$16,Calculs!$M46,1))</f>
        <v/>
      </c>
      <c r="J20" s="39"/>
      <c r="K20" s="22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5.95" hidden="false" customHeight="true" outlineLevel="0" collapsed="false">
      <c r="B21" s="39"/>
      <c r="C21" s="17" t="n">
        <v>3</v>
      </c>
      <c r="D21" s="39"/>
      <c r="E21" s="37" t="str">
        <f aca="false">INDEX(Participants!$H$5:$H$16,Calculs!$B47,1)</f>
        <v/>
      </c>
      <c r="F21" s="41" t="str">
        <f aca="false">IF(INDEX(Participants!$G$5:$G$16,Calculs!$L47,1)="","",INDEX(Participants!$G$5:$G$16,Calculs!$L47,1))</f>
        <v/>
      </c>
      <c r="G21" s="39"/>
      <c r="H21" s="37" t="str">
        <f aca="false">INDEX(Participants!$H$5:$H$16,Calculs!$C47,1)</f>
        <v/>
      </c>
      <c r="I21" s="38" t="str">
        <f aca="false">IF(INDEX(Participants!$G$5:$G$16,Calculs!$M47,1)="","",INDEX(Participants!$G$5:$G$16,Calculs!$M47,1))</f>
        <v/>
      </c>
      <c r="J21" s="39"/>
      <c r="K21" s="22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5.95" hidden="false" customHeight="true" outlineLevel="0" collapsed="false">
      <c r="B22" s="40"/>
      <c r="C22" s="17" t="n">
        <v>4</v>
      </c>
      <c r="D22" s="40"/>
      <c r="E22" s="37" t="str">
        <f aca="false">INDEX(Participants!$H$5:$H$16,Calculs!$B48,1)</f>
        <v/>
      </c>
      <c r="F22" s="41" t="str">
        <f aca="false">IF(INDEX(Participants!$G$5:$G$16,Calculs!$L48,1)="","",INDEX(Participants!$G$5:$G$16,Calculs!$L48,1))</f>
        <v/>
      </c>
      <c r="G22" s="40"/>
      <c r="H22" s="37" t="str">
        <f aca="false">INDEX(Participants!$H$5:$H$16,Calculs!$C48,1)</f>
        <v/>
      </c>
      <c r="I22" s="38" t="str">
        <f aca="false">IF(INDEX(Participants!$G$5:$G$16,Calculs!$M48,1)="","",INDEX(Participants!$G$5:$G$16,Calculs!$M48,1))</f>
        <v/>
      </c>
      <c r="J22" s="40"/>
      <c r="K22" s="22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5.9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5.95" hidden="false" customHeight="true" outlineLevel="0" collapsed="false">
      <c r="B24" s="36" t="n">
        <v>5</v>
      </c>
      <c r="C24" s="17" t="n">
        <v>1</v>
      </c>
      <c r="D24" s="36"/>
      <c r="E24" s="37" t="str">
        <f aca="false">INDEX(Participants!$H$5:$H$16,Calculs!$B50,1)</f>
        <v/>
      </c>
      <c r="F24" s="38" t="str">
        <f aca="false">IF(INDEX(Participants!$G$5:$G$16,Calculs!$L50,1)="","",INDEX(Participants!$G$5:$G$16,Calculs!$L50,1))</f>
        <v/>
      </c>
      <c r="G24" s="36"/>
      <c r="H24" s="37" t="str">
        <f aca="false">INDEX(Participants!$H$5:$H$16,Calculs!$C50,1)</f>
        <v/>
      </c>
      <c r="I24" s="38" t="str">
        <f aca="false">IF(INDEX(Participants!$G$5:$G$16,Calculs!$M50,1)="","",INDEX(Participants!$G$5:$G$16,Calculs!$M50,1))</f>
        <v/>
      </c>
      <c r="J24" s="36"/>
      <c r="K24" s="22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5.95" hidden="false" customHeight="true" outlineLevel="0" collapsed="false">
      <c r="B25" s="39"/>
      <c r="C25" s="17" t="n">
        <v>2</v>
      </c>
      <c r="D25" s="39"/>
      <c r="E25" s="37" t="str">
        <f aca="false">INDEX(Participants!$H$5:$H$16,Calculs!$B51,1)</f>
        <v/>
      </c>
      <c r="F25" s="38" t="str">
        <f aca="false">IF(INDEX(Participants!$G$5:$G$16,Calculs!$L51,1)="","",INDEX(Participants!$G$5:$G$16,Calculs!$L51,1))</f>
        <v/>
      </c>
      <c r="G25" s="39"/>
      <c r="H25" s="37" t="str">
        <f aca="false">INDEX(Participants!$H$5:$H$16,Calculs!$C51,1)</f>
        <v/>
      </c>
      <c r="I25" s="38" t="str">
        <f aca="false">IF(INDEX(Participants!$G$5:$G$16,Calculs!$M51,1)="","",INDEX(Participants!$G$5:$G$16,Calculs!$M51,1))</f>
        <v/>
      </c>
      <c r="J25" s="39"/>
      <c r="K25" s="22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5.95" hidden="false" customHeight="true" outlineLevel="0" collapsed="false">
      <c r="B26" s="42"/>
      <c r="C26" s="17" t="n">
        <v>3</v>
      </c>
      <c r="D26" s="42"/>
      <c r="E26" s="37" t="str">
        <f aca="false">INDEX(Participants!$H$5:$H$16,Calculs!$B52,1)</f>
        <v/>
      </c>
      <c r="F26" s="38" t="str">
        <f aca="false">IF(INDEX(Participants!$G$5:$G$16,Calculs!$L52,1)="","",INDEX(Participants!$G$5:$G$16,Calculs!$L52,1))</f>
        <v/>
      </c>
      <c r="G26" s="42"/>
      <c r="H26" s="37" t="str">
        <f aca="false">INDEX(Participants!$H$5:$H$16,Calculs!$C52,1)</f>
        <v/>
      </c>
      <c r="I26" s="38" t="str">
        <f aca="false">IF(INDEX(Participants!$G$5:$G$16,Calculs!$M52,1)="","",INDEX(Participants!$G$5:$G$16,Calculs!$M52,1))</f>
        <v/>
      </c>
      <c r="J26" s="42"/>
      <c r="K26" s="22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5.95" hidden="false" customHeight="true" outlineLevel="0" collapsed="false">
      <c r="B27" s="43"/>
      <c r="C27" s="17" t="n">
        <v>4</v>
      </c>
      <c r="D27" s="43"/>
      <c r="E27" s="37" t="str">
        <f aca="false">INDEX(Participants!$H$5:$H$16,Calculs!$B53,1)</f>
        <v/>
      </c>
      <c r="F27" s="38" t="str">
        <f aca="false">IF(INDEX(Participants!$G$5:$G$16,Calculs!$L53,1)="","",INDEX(Participants!$G$5:$G$16,Calculs!$L53,1))</f>
        <v/>
      </c>
      <c r="G27" s="43"/>
      <c r="H27" s="37" t="str">
        <f aca="false">INDEX(Participants!$H$5:$H$16,Calculs!$C53,1)</f>
        <v/>
      </c>
      <c r="I27" s="38" t="str">
        <f aca="false">IF(INDEX(Participants!$G$5:$G$16,Calculs!$M53,1)="","",INDEX(Participants!$G$5:$G$16,Calculs!$M53,1))</f>
        <v/>
      </c>
      <c r="J27" s="43"/>
      <c r="K27" s="22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5.95" hidden="false" customHeight="true" outlineLevel="0" collapsed="false"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5.95" hidden="false" customHeight="true" outlineLevel="0" collapsed="false">
      <c r="B29" s="36" t="n">
        <v>6</v>
      </c>
      <c r="C29" s="17" t="n">
        <v>1</v>
      </c>
      <c r="D29" s="44"/>
      <c r="E29" s="37" t="str">
        <f aca="false">INDEX(Participants!$H$5:$H$16,Calculs!$B55,1)</f>
        <v/>
      </c>
      <c r="F29" s="38" t="str">
        <f aca="false">IF(INDEX(Participants!$G$5:$G$16,Calculs!$L55,1)="","",INDEX(Participants!$G$5:$G$16,Calculs!$L55,1))</f>
        <v/>
      </c>
      <c r="G29" s="44"/>
      <c r="H29" s="37" t="str">
        <f aca="false">INDEX(Participants!$H$5:$H$16,Calculs!$C55,1)</f>
        <v/>
      </c>
      <c r="I29" s="38" t="str">
        <f aca="false">IF(INDEX(Participants!$G$5:$G$16,Calculs!$M55,1)="","",INDEX(Participants!$G$5:$G$16,Calculs!$M55,1))</f>
        <v/>
      </c>
      <c r="J29" s="44"/>
      <c r="K29" s="22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5.95" hidden="false" customHeight="true" outlineLevel="0" collapsed="false">
      <c r="B30" s="45"/>
      <c r="C30" s="17" t="n">
        <v>2</v>
      </c>
      <c r="D30" s="43"/>
      <c r="E30" s="37" t="str">
        <f aca="false">INDEX(Participants!$H$5:$H$16,Calculs!$B56,1)</f>
        <v/>
      </c>
      <c r="F30" s="38" t="str">
        <f aca="false">IF(INDEX(Participants!$G$5:$G$16,Calculs!$L56,1)="","",INDEX(Participants!$G$5:$G$16,Calculs!$L56,1))</f>
        <v/>
      </c>
      <c r="G30" s="43"/>
      <c r="H30" s="37" t="str">
        <f aca="false">INDEX(Participants!$H$5:$H$16,Calculs!$C56,1)</f>
        <v/>
      </c>
      <c r="I30" s="38" t="str">
        <f aca="false">IF(INDEX(Participants!$G$5:$G$16,Calculs!$M56,1)="","",INDEX(Participants!$G$5:$G$16,Calculs!$M56,1))</f>
        <v/>
      </c>
      <c r="J30" s="43"/>
      <c r="K30" s="22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5.95" hidden="false" customHeight="true" outlineLevel="0" collapsed="false"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5.95" hidden="false" customHeight="true" outlineLevel="0" collapsed="false"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mergeCells count="1">
    <mergeCell ref="B2:K2"/>
  </mergeCells>
  <dataValidations count="1">
    <dataValidation allowBlank="false" operator="equal" showDropDown="false" showErrorMessage="true" showInputMessage="false" sqref="K4:K7 K9:K12 K14:K17 K19:K22 K24:K27 K29:K30" type="list">
      <formula1>",B,Y/J"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1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9"/>
    <col collapsed="false" customWidth="true" hidden="false" outlineLevel="0" max="10" min="10" style="1" width="1.09"/>
    <col collapsed="false" customWidth="true" hidden="false" outlineLevel="0" max="11" min="11" style="1" width="5.9"/>
    <col collapsed="false" customWidth="true" hidden="false" outlineLevel="0" max="1025" min="12" style="1" width="12.29"/>
  </cols>
  <sheetData>
    <row r="1" s="2" customFormat="true" ht="172.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5.9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5.95" hidden="false" customHeight="true" outlineLevel="0" collapsed="false">
      <c r="B4" s="36" t="n">
        <v>7</v>
      </c>
      <c r="C4" s="17" t="n">
        <v>1</v>
      </c>
      <c r="D4" s="36"/>
      <c r="E4" s="37" t="str">
        <f aca="false">INDEX(Participants!$H$5:$H$16,Calculs!$B58,1)</f>
        <v/>
      </c>
      <c r="F4" s="41" t="str">
        <f aca="false">IF(INDEX(Participants!$G$5:$G$16,Calculs!$L58,1)="","",INDEX(Participants!$G$5:$G$16,Calculs!$L58,1))</f>
        <v/>
      </c>
      <c r="G4" s="36"/>
      <c r="H4" s="37" t="str">
        <f aca="false">INDEX(Participants!$H$5:$H$16,Calculs!$C58,1)</f>
        <v/>
      </c>
      <c r="I4" s="38" t="str">
        <f aca="false">IF(INDEX(Participants!$G$5:$G$16,Calculs!$M58,1)="","",INDEX(Participants!$G$5:$G$16,Calculs!$M58,1))</f>
        <v/>
      </c>
      <c r="J4" s="36"/>
      <c r="K4" s="22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5.95" hidden="false" customHeight="true" outlineLevel="0" collapsed="false">
      <c r="B5" s="39"/>
      <c r="C5" s="17" t="n">
        <v>2</v>
      </c>
      <c r="D5" s="39"/>
      <c r="E5" s="37" t="str">
        <f aca="false">INDEX(Participants!$H$5:$H$16,Calculs!$B59,1)</f>
        <v/>
      </c>
      <c r="F5" s="41" t="str">
        <f aca="false">IF(INDEX(Participants!$G$5:$G$16,Calculs!$L59,1)="","",INDEX(Participants!$G$5:$G$16,Calculs!$L59,1))</f>
        <v/>
      </c>
      <c r="G5" s="39"/>
      <c r="H5" s="37" t="str">
        <f aca="false">INDEX(Participants!$H$5:$H$16,Calculs!$C59,1)</f>
        <v/>
      </c>
      <c r="I5" s="38" t="str">
        <f aca="false">IF(INDEX(Participants!$G$5:$G$16,Calculs!$M59,1)="","",INDEX(Participants!$G$5:$G$16,Calculs!$M59,1))</f>
        <v/>
      </c>
      <c r="J5" s="39"/>
      <c r="K5" s="22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5.95" hidden="false" customHeight="true" outlineLevel="0" collapsed="false">
      <c r="B6" s="39"/>
      <c r="C6" s="17" t="n">
        <v>3</v>
      </c>
      <c r="D6" s="39"/>
      <c r="E6" s="37" t="str">
        <f aca="false">INDEX(Participants!$H$5:$H$16,Calculs!$B60,1)</f>
        <v/>
      </c>
      <c r="F6" s="41" t="str">
        <f aca="false">IF(INDEX(Participants!$G$5:$G$16,Calculs!$L60,1)="","",INDEX(Participants!$G$5:$G$16,Calculs!$L60,1))</f>
        <v/>
      </c>
      <c r="G6" s="39"/>
      <c r="H6" s="37" t="str">
        <f aca="false">INDEX(Participants!$H$5:$H$16,Calculs!$C60,1)</f>
        <v/>
      </c>
      <c r="I6" s="38" t="str">
        <f aca="false">IF(INDEX(Participants!$G$5:$G$16,Calculs!$M60,1)="","",INDEX(Participants!$G$5:$G$16,Calculs!$M60,1))</f>
        <v/>
      </c>
      <c r="J6" s="39"/>
      <c r="K6" s="22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5.95" hidden="false" customHeight="true" outlineLevel="0" collapsed="false">
      <c r="B7" s="40"/>
      <c r="C7" s="17" t="n">
        <v>4</v>
      </c>
      <c r="D7" s="40"/>
      <c r="E7" s="37" t="str">
        <f aca="false">INDEX(Participants!$H$5:$H$16,Calculs!$B61,1)</f>
        <v/>
      </c>
      <c r="F7" s="41" t="str">
        <f aca="false">IF(INDEX(Participants!$G$5:$G$16,Calculs!$L61,1)="","",INDEX(Participants!$G$5:$G$16,Calculs!$L61,1))</f>
        <v/>
      </c>
      <c r="G7" s="40"/>
      <c r="H7" s="37" t="str">
        <f aca="false">INDEX(Participants!$H$5:$H$16,Calculs!$C61,1)</f>
        <v/>
      </c>
      <c r="I7" s="38" t="str">
        <f aca="false">IF(INDEX(Participants!$G$5:$G$16,Calculs!$M61,1)="","",INDEX(Participants!$G$5:$G$16,Calculs!$M61,1))</f>
        <v/>
      </c>
      <c r="J7" s="40"/>
      <c r="K7" s="22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5.9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5.95" hidden="false" customHeight="true" outlineLevel="0" collapsed="false">
      <c r="B9" s="36" t="n">
        <v>8</v>
      </c>
      <c r="C9" s="17" t="n">
        <v>1</v>
      </c>
      <c r="D9" s="36"/>
      <c r="E9" s="37" t="str">
        <f aca="false">INDEX(Participants!$H$5:$H$16,Calculs!$B63,1)</f>
        <v/>
      </c>
      <c r="F9" s="38" t="str">
        <f aca="false">IF(INDEX(Participants!$G$5:$G$16,Calculs!$L63,1)="","",INDEX(Participants!$G$5:$G$16,Calculs!$L63,1))</f>
        <v/>
      </c>
      <c r="G9" s="36"/>
      <c r="H9" s="37" t="str">
        <f aca="false">INDEX(Participants!$H$5:$H$16,Calculs!$C63,1)</f>
        <v/>
      </c>
      <c r="I9" s="38" t="str">
        <f aca="false">IF(INDEX(Participants!$G$5:$G$16,Calculs!$M63,1)="","",INDEX(Participants!$G$5:$G$16,Calculs!$M63,1))</f>
        <v/>
      </c>
      <c r="J9" s="36"/>
      <c r="K9" s="22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5.95" hidden="false" customHeight="true" outlineLevel="0" collapsed="false">
      <c r="B10" s="39"/>
      <c r="C10" s="17" t="n">
        <v>2</v>
      </c>
      <c r="D10" s="39"/>
      <c r="E10" s="37" t="str">
        <f aca="false">INDEX(Participants!$H$5:$H$16,Calculs!$B64,1)</f>
        <v/>
      </c>
      <c r="F10" s="38" t="str">
        <f aca="false">IF(INDEX(Participants!$G$5:$G$16,Calculs!$L64,1)="","",INDEX(Participants!$G$5:$G$16,Calculs!$L64,1))</f>
        <v/>
      </c>
      <c r="G10" s="39"/>
      <c r="H10" s="37" t="str">
        <f aca="false">INDEX(Participants!$H$5:$H$16,Calculs!$C64,1)</f>
        <v/>
      </c>
      <c r="I10" s="38" t="str">
        <f aca="false">IF(INDEX(Participants!$G$5:$G$16,Calculs!$M64,1)="","",INDEX(Participants!$G$5:$G$16,Calculs!$M64,1))</f>
        <v/>
      </c>
      <c r="J10" s="39"/>
      <c r="K10" s="22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5.95" hidden="false" customHeight="true" outlineLevel="0" collapsed="false">
      <c r="B11" s="39"/>
      <c r="C11" s="17" t="n">
        <v>3</v>
      </c>
      <c r="D11" s="39"/>
      <c r="E11" s="37" t="str">
        <f aca="false">INDEX(Participants!$H$5:$H$16,Calculs!$B65,1)</f>
        <v/>
      </c>
      <c r="F11" s="38" t="str">
        <f aca="false">IF(INDEX(Participants!$G$5:$G$16,Calculs!$L65,1)="","",INDEX(Participants!$G$5:$G$16,Calculs!$L65,1))</f>
        <v/>
      </c>
      <c r="G11" s="39"/>
      <c r="H11" s="37" t="str">
        <f aca="false">INDEX(Participants!$H$5:$H$16,Calculs!$C65,1)</f>
        <v/>
      </c>
      <c r="I11" s="38" t="str">
        <f aca="false">IF(INDEX(Participants!$G$5:$G$16,Calculs!$M65,1)="","",INDEX(Participants!$G$5:$G$16,Calculs!$M65,1))</f>
        <v/>
      </c>
      <c r="J11" s="39"/>
      <c r="K11" s="22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5.95" hidden="false" customHeight="true" outlineLevel="0" collapsed="false">
      <c r="B12" s="40"/>
      <c r="C12" s="17" t="n">
        <v>4</v>
      </c>
      <c r="D12" s="40"/>
      <c r="E12" s="37" t="str">
        <f aca="false">INDEX(Participants!$H$5:$H$16,Calculs!$B66,1)</f>
        <v/>
      </c>
      <c r="F12" s="41" t="str">
        <f aca="false">IF(INDEX(Participants!$G$5:$G$16,Calculs!$L66,1)="","",INDEX(Participants!$G$5:$G$16,Calculs!$L66,1))</f>
        <v/>
      </c>
      <c r="G12" s="40"/>
      <c r="H12" s="37" t="str">
        <f aca="false">INDEX(Participants!$H$5:$H$16,Calculs!$C66,1)</f>
        <v/>
      </c>
      <c r="I12" s="38" t="str">
        <f aca="false">IF(INDEX(Participants!$G$5:$G$16,Calculs!$M66,1)="","",INDEX(Participants!$G$5:$G$16,Calculs!$M66,1))</f>
        <v/>
      </c>
      <c r="J12" s="40"/>
      <c r="K12" s="22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5.9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5.95" hidden="false" customHeight="true" outlineLevel="0" collapsed="false">
      <c r="B14" s="36" t="n">
        <v>9</v>
      </c>
      <c r="C14" s="17" t="n">
        <v>1</v>
      </c>
      <c r="D14" s="36"/>
      <c r="E14" s="37" t="str">
        <f aca="false">INDEX(Participants!$H$5:$H$16,Calculs!$B68,1)</f>
        <v/>
      </c>
      <c r="F14" s="38" t="str">
        <f aca="false">IF(INDEX(Participants!$G$5:$G$16,Calculs!$L68,1)="","",INDEX(Participants!$G$5:$G$16,Calculs!$L68,1))</f>
        <v/>
      </c>
      <c r="G14" s="36"/>
      <c r="H14" s="37" t="str">
        <f aca="false">INDEX(Participants!$H$5:$H$16,Calculs!$C68,1)</f>
        <v/>
      </c>
      <c r="I14" s="38" t="str">
        <f aca="false">IF(INDEX(Participants!$G$5:$G$16,Calculs!$M68,1)="","",INDEX(Participants!$G$5:$G$16,Calculs!$M68,1))</f>
        <v/>
      </c>
      <c r="J14" s="36"/>
      <c r="K14" s="22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5.95" hidden="false" customHeight="true" outlineLevel="0" collapsed="false">
      <c r="B15" s="39"/>
      <c r="C15" s="17" t="n">
        <v>2</v>
      </c>
      <c r="D15" s="39"/>
      <c r="E15" s="37" t="str">
        <f aca="false">INDEX(Participants!$H$5:$H$16,Calculs!$B69,1)</f>
        <v/>
      </c>
      <c r="F15" s="38" t="str">
        <f aca="false">IF(INDEX(Participants!$G$5:$G$16,Calculs!$L69,1)="","",INDEX(Participants!$G$5:$G$16,Calculs!$L69,1))</f>
        <v/>
      </c>
      <c r="G15" s="39"/>
      <c r="H15" s="37" t="str">
        <f aca="false">INDEX(Participants!$H$5:$H$16,Calculs!$C69,1)</f>
        <v/>
      </c>
      <c r="I15" s="38" t="str">
        <f aca="false">IF(INDEX(Participants!$G$5:$G$16,Calculs!$M69,1)="","",INDEX(Participants!$G$5:$G$16,Calculs!$M69,1))</f>
        <v/>
      </c>
      <c r="J15" s="39"/>
      <c r="K15" s="22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5.95" hidden="false" customHeight="true" outlineLevel="0" collapsed="false">
      <c r="B16" s="39"/>
      <c r="C16" s="17" t="n">
        <v>3</v>
      </c>
      <c r="D16" s="39"/>
      <c r="E16" s="37" t="str">
        <f aca="false">INDEX(Participants!$H$5:$H$16,Calculs!$B70,1)</f>
        <v/>
      </c>
      <c r="F16" s="38" t="str">
        <f aca="false">IF(INDEX(Participants!$G$5:$G$16,Calculs!$L70,1)="","",INDEX(Participants!$G$5:$G$16,Calculs!$L70,1))</f>
        <v/>
      </c>
      <c r="G16" s="39"/>
      <c r="H16" s="37" t="str">
        <f aca="false">INDEX(Participants!$H$5:$H$16,Calculs!$C70,1)</f>
        <v/>
      </c>
      <c r="I16" s="38" t="str">
        <f aca="false">IF(INDEX(Participants!$G$5:$G$16,Calculs!$M70,1)="","",INDEX(Participants!$G$5:$G$16,Calculs!$M70,1))</f>
        <v/>
      </c>
      <c r="J16" s="39"/>
      <c r="K16" s="22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5.95" hidden="false" customHeight="true" outlineLevel="0" collapsed="false">
      <c r="B17" s="40"/>
      <c r="C17" s="17" t="n">
        <v>4</v>
      </c>
      <c r="D17" s="40"/>
      <c r="E17" s="37" t="str">
        <f aca="false">INDEX(Participants!$H$5:$H$16,Calculs!$B71,1)</f>
        <v/>
      </c>
      <c r="F17" s="41" t="str">
        <f aca="false">IF(INDEX(Participants!$G$5:$G$16,Calculs!$L71,1)="","",INDEX(Participants!$G$5:$G$16,Calculs!$L71,1))</f>
        <v/>
      </c>
      <c r="G17" s="40"/>
      <c r="H17" s="37" t="str">
        <f aca="false">INDEX(Participants!$H$5:$H$16,Calculs!$C71,1)</f>
        <v/>
      </c>
      <c r="I17" s="38" t="str">
        <f aca="false">IF(INDEX(Participants!$G$5:$G$16,Calculs!$M71,1)="","",INDEX(Participants!$G$5:$G$16,Calculs!$M71,1))</f>
        <v/>
      </c>
      <c r="J17" s="40"/>
      <c r="K17" s="22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5.9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5.95" hidden="false" customHeight="true" outlineLevel="0" collapsed="false">
      <c r="B19" s="36" t="n">
        <v>10</v>
      </c>
      <c r="C19" s="17" t="n">
        <v>1</v>
      </c>
      <c r="D19" s="36"/>
      <c r="E19" s="37" t="str">
        <f aca="false">INDEX(Participants!$H$5:$H$16,Calculs!$B73,1)</f>
        <v/>
      </c>
      <c r="F19" s="38" t="str">
        <f aca="false">IF(INDEX(Participants!$G$5:$G$16,Calculs!$L73,1)="","",INDEX(Participants!$G$5:$G$16,Calculs!$L73,1))</f>
        <v/>
      </c>
      <c r="G19" s="36"/>
      <c r="H19" s="37" t="str">
        <f aca="false">INDEX(Participants!$H$5:$H$16,Calculs!$C73,1)</f>
        <v/>
      </c>
      <c r="I19" s="38" t="str">
        <f aca="false">IF(INDEX(Participants!$G$5:$G$16,Calculs!$M73,1)="","",INDEX(Participants!$G$5:$G$16,Calculs!$M73,1))</f>
        <v/>
      </c>
      <c r="J19" s="36"/>
      <c r="K19" s="22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5.95" hidden="false" customHeight="true" outlineLevel="0" collapsed="false">
      <c r="B20" s="39"/>
      <c r="C20" s="17" t="n">
        <v>2</v>
      </c>
      <c r="D20" s="39"/>
      <c r="E20" s="37" t="str">
        <f aca="false">INDEX(Participants!$H$5:$H$16,Calculs!$B74,1)</f>
        <v/>
      </c>
      <c r="F20" s="38" t="str">
        <f aca="false">IF(INDEX(Participants!$G$5:$G$16,Calculs!$L74,1)="","",INDEX(Participants!$G$5:$G$16,Calculs!$L74,1))</f>
        <v/>
      </c>
      <c r="G20" s="39"/>
      <c r="H20" s="37" t="str">
        <f aca="false">INDEX(Participants!$H$5:$H$16,Calculs!$C74,1)</f>
        <v/>
      </c>
      <c r="I20" s="38" t="str">
        <f aca="false">IF(INDEX(Participants!$G$5:$G$16,Calculs!$M74,1)="","",INDEX(Participants!$G$5:$G$16,Calculs!$M74,1))</f>
        <v/>
      </c>
      <c r="J20" s="39"/>
      <c r="K20" s="22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5.95" hidden="false" customHeight="true" outlineLevel="0" collapsed="false">
      <c r="B21" s="42"/>
      <c r="C21" s="17" t="n">
        <v>3</v>
      </c>
      <c r="D21" s="42"/>
      <c r="E21" s="37" t="str">
        <f aca="false">INDEX(Participants!$H$5:$H$16,Calculs!$B75,1)</f>
        <v/>
      </c>
      <c r="F21" s="38" t="str">
        <f aca="false">IF(INDEX(Participants!$G$5:$G$16,Calculs!$L75,1)="","",INDEX(Participants!$G$5:$G$16,Calculs!$L75,1))</f>
        <v/>
      </c>
      <c r="G21" s="42"/>
      <c r="H21" s="37" t="str">
        <f aca="false">INDEX(Participants!$H$5:$H$16,Calculs!$C75,1)</f>
        <v/>
      </c>
      <c r="I21" s="38" t="str">
        <f aca="false">IF(INDEX(Participants!$G$5:$G$16,Calculs!$M75,1)="","",INDEX(Participants!$G$5:$G$16,Calculs!$M75,1))</f>
        <v/>
      </c>
      <c r="J21" s="42"/>
      <c r="K21" s="22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5.95" hidden="false" customHeight="true" outlineLevel="0" collapsed="false">
      <c r="B22" s="43"/>
      <c r="C22" s="17" t="n">
        <v>4</v>
      </c>
      <c r="D22" s="43"/>
      <c r="E22" s="37" t="str">
        <f aca="false">INDEX(Participants!$H$5:$H$16,Calculs!$B76,1)</f>
        <v/>
      </c>
      <c r="F22" s="41" t="str">
        <f aca="false">IF(INDEX(Participants!$G$5:$G$16,Calculs!$L76,1)="","",INDEX(Participants!$G$5:$G$16,Calculs!$L76,1))</f>
        <v/>
      </c>
      <c r="G22" s="43"/>
      <c r="H22" s="37" t="str">
        <f aca="false">INDEX(Participants!$H$5:$H$16,Calculs!$C76,1)</f>
        <v/>
      </c>
      <c r="I22" s="38" t="str">
        <f aca="false">IF(INDEX(Participants!$G$5:$G$16,Calculs!$M76,1)="","",INDEX(Participants!$G$5:$G$16,Calculs!$M76,1))</f>
        <v/>
      </c>
      <c r="J22" s="43"/>
      <c r="K22" s="22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5.9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5.95" hidden="false" customHeight="true" outlineLevel="0" collapsed="false">
      <c r="B24" s="36" t="n">
        <v>11</v>
      </c>
      <c r="C24" s="17" t="n">
        <v>1</v>
      </c>
      <c r="D24" s="36"/>
      <c r="E24" s="37" t="str">
        <f aca="false">INDEX(Participants!$H$5:$H$16,Calculs!$B78,1)</f>
        <v/>
      </c>
      <c r="F24" s="38" t="str">
        <f aca="false">IF(INDEX(Participants!$G$5:$G$16,Calculs!$L78,1)="","",INDEX(Participants!$G$5:$G$16,Calculs!$L78,1))</f>
        <v/>
      </c>
      <c r="G24" s="36"/>
      <c r="H24" s="37" t="str">
        <f aca="false">INDEX(Participants!$H$5:$H$16,Calculs!$C78,1)</f>
        <v/>
      </c>
      <c r="I24" s="38" t="str">
        <f aca="false">IF(INDEX(Participants!$G$5:$G$16,Calculs!$M78,1)="","",INDEX(Participants!$G$5:$G$16,Calculs!$M78,1))</f>
        <v/>
      </c>
      <c r="J24" s="36"/>
      <c r="K24" s="22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5.95" hidden="false" customHeight="true" outlineLevel="0" collapsed="false">
      <c r="B25" s="39"/>
      <c r="C25" s="17" t="n">
        <v>2</v>
      </c>
      <c r="D25" s="39"/>
      <c r="E25" s="37" t="str">
        <f aca="false">INDEX(Participants!$H$5:$H$16,Calculs!$B79,1)</f>
        <v/>
      </c>
      <c r="F25" s="38" t="str">
        <f aca="false">IF(INDEX(Participants!$G$5:$G$16,Calculs!$L79,1)="","",INDEX(Participants!$G$5:$G$16,Calculs!$L79,1))</f>
        <v/>
      </c>
      <c r="G25" s="39"/>
      <c r="H25" s="37" t="str">
        <f aca="false">INDEX(Participants!$H$5:$H$16,Calculs!$C79,1)</f>
        <v/>
      </c>
      <c r="I25" s="38" t="str">
        <f aca="false">IF(INDEX(Participants!$G$5:$G$16,Calculs!$M79,1)="","",INDEX(Participants!$G$5:$G$16,Calculs!$M79,1))</f>
        <v/>
      </c>
      <c r="J25" s="39"/>
      <c r="K25" s="22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5.95" hidden="false" customHeight="true" outlineLevel="0" collapsed="false">
      <c r="B26" s="42"/>
      <c r="C26" s="17" t="n">
        <v>3</v>
      </c>
      <c r="D26" s="42"/>
      <c r="E26" s="37" t="str">
        <f aca="false">INDEX(Participants!$H$5:$H$16,Calculs!$B80,1)</f>
        <v/>
      </c>
      <c r="F26" s="41" t="str">
        <f aca="false">IF(INDEX(Participants!$G$5:$G$16,Calculs!$L80,1)="","",INDEX(Participants!$G$5:$G$16,Calculs!$L80,1))</f>
        <v/>
      </c>
      <c r="G26" s="42"/>
      <c r="H26" s="37" t="str">
        <f aca="false">INDEX(Participants!$H$5:$H$16,Calculs!$C80,1)</f>
        <v/>
      </c>
      <c r="I26" s="38" t="str">
        <f aca="false">IF(INDEX(Participants!$G$5:$G$16,Calculs!$M80,1)="","",INDEX(Participants!$G$5:$G$16,Calculs!$M80,1))</f>
        <v/>
      </c>
      <c r="J26" s="42"/>
      <c r="K26" s="22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5.95" hidden="false" customHeight="true" outlineLevel="0" collapsed="false">
      <c r="B27" s="43"/>
      <c r="C27" s="17" t="n">
        <v>4</v>
      </c>
      <c r="D27" s="43"/>
      <c r="E27" s="37" t="str">
        <f aca="false">INDEX(Participants!$H$5:$H$16,Calculs!$B81,1)</f>
        <v/>
      </c>
      <c r="F27" s="41" t="str">
        <f aca="false">IF(INDEX(Participants!$G$5:$G$16,Calculs!$L81,1)="","",INDEX(Participants!$G$5:$G$16,Calculs!$L81,1))</f>
        <v/>
      </c>
      <c r="G27" s="43"/>
      <c r="H27" s="37" t="str">
        <f aca="false">INDEX(Participants!$H$5:$H$16,Calculs!$C81,1)</f>
        <v/>
      </c>
      <c r="I27" s="38" t="str">
        <f aca="false">IF(INDEX(Participants!$G$5:$G$16,Calculs!$M81,1)="","",INDEX(Participants!$G$5:$G$16,Calculs!$M81,1))</f>
        <v/>
      </c>
      <c r="J27" s="43"/>
      <c r="K27" s="22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5.95" hidden="false" customHeight="true" outlineLevel="0" collapsed="false">
      <c r="B28" s="33" t="s">
        <v>9</v>
      </c>
      <c r="C28" s="33" t="s">
        <v>10</v>
      </c>
      <c r="D28" s="33"/>
      <c r="E28" s="34" t="s">
        <v>11</v>
      </c>
      <c r="F28" s="34" t="s">
        <v>6</v>
      </c>
      <c r="G28" s="33" t="s">
        <v>12</v>
      </c>
      <c r="H28" s="35" t="s">
        <v>13</v>
      </c>
      <c r="I28" s="35" t="s">
        <v>6</v>
      </c>
      <c r="J28" s="33"/>
      <c r="K28" s="33" t="s">
        <v>14</v>
      </c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5.95" hidden="false" customHeight="true" outlineLevel="0" collapsed="false">
      <c r="B29" s="36" t="n">
        <v>12</v>
      </c>
      <c r="C29" s="17" t="n">
        <v>1</v>
      </c>
      <c r="D29" s="44"/>
      <c r="E29" s="37" t="str">
        <f aca="false">INDEX(Participants!$H$5:$H$16,Calculs!$B83,1)</f>
        <v/>
      </c>
      <c r="F29" s="38" t="str">
        <f aca="false">IF(INDEX(Participants!$G$5:$G$16,Calculs!$L83,1)="","",INDEX(Participants!$G$5:$G$16,Calculs!$L83,1))</f>
        <v/>
      </c>
      <c r="G29" s="44"/>
      <c r="H29" s="37" t="str">
        <f aca="false">INDEX(Participants!$H$5:$H$16,Calculs!$C83,1)</f>
        <v/>
      </c>
      <c r="I29" s="38" t="str">
        <f aca="false">IF(INDEX(Participants!$G$5:$G$16,Calculs!$M83,1)="","",INDEX(Participants!$G$5:$G$16,Calculs!$M83,1))</f>
        <v/>
      </c>
      <c r="J29" s="44"/>
      <c r="K29" s="22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5.95" hidden="false" customHeight="true" outlineLevel="0" collapsed="false">
      <c r="B30" s="39"/>
      <c r="C30" s="17" t="n">
        <v>2</v>
      </c>
      <c r="D30" s="46"/>
      <c r="E30" s="37" t="str">
        <f aca="false">INDEX(Participants!$H$5:$H$16,Calculs!$B84,1)</f>
        <v/>
      </c>
      <c r="F30" s="38" t="str">
        <f aca="false">IF(INDEX(Participants!$G$5:$G$16,Calculs!$L84,1)="","",INDEX(Participants!$G$5:$G$16,Calculs!$L84,1))</f>
        <v/>
      </c>
      <c r="G30" s="46"/>
      <c r="H30" s="37" t="str">
        <f aca="false">INDEX(Participants!$H$5:$H$16,Calculs!$C84,1)</f>
        <v/>
      </c>
      <c r="I30" s="38" t="str">
        <f aca="false">IF(INDEX(Participants!$G$5:$G$16,Calculs!$M84,1)="","",INDEX(Participants!$G$5:$G$16,Calculs!$M84,1))</f>
        <v/>
      </c>
      <c r="J30" s="46"/>
      <c r="K30" s="22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5.95" hidden="false" customHeight="true" outlineLevel="0" collapsed="false">
      <c r="B31" s="42"/>
      <c r="C31" s="17" t="n">
        <v>3</v>
      </c>
      <c r="D31" s="46"/>
      <c r="E31" s="37" t="str">
        <f aca="false">INDEX(Participants!$H$5:$H$16,Calculs!$B85,1)</f>
        <v/>
      </c>
      <c r="F31" s="38" t="str">
        <f aca="false">IF(INDEX(Participants!$G$5:$G$16,Calculs!$L85,1)="","",INDEX(Participants!$G$5:$G$16,Calculs!$L85,1))</f>
        <v/>
      </c>
      <c r="G31" s="46"/>
      <c r="H31" s="37" t="str">
        <f aca="false">INDEX(Participants!$H$5:$H$16,Calculs!$C85,1)</f>
        <v/>
      </c>
      <c r="I31" s="38" t="str">
        <f aca="false">IF(INDEX(Participants!$G$5:$G$16,Calculs!$M85,1)="","",INDEX(Participants!$G$5:$G$16,Calculs!$M85,1))</f>
        <v/>
      </c>
      <c r="J31" s="46"/>
      <c r="K31" s="22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5.95" hidden="false" customHeight="true" outlineLevel="0" collapsed="false">
      <c r="B32" s="43"/>
      <c r="C32" s="17" t="n">
        <v>4</v>
      </c>
      <c r="D32" s="43"/>
      <c r="E32" s="37" t="str">
        <f aca="false">INDEX(Participants!$H$5:$H$16,Calculs!$B86,1)</f>
        <v/>
      </c>
      <c r="F32" s="41" t="str">
        <f aca="false">IF(INDEX(Participants!$G$5:$G$16,Calculs!$L86,1)="","",INDEX(Participants!$G$5:$G$16,Calculs!$L86,1))</f>
        <v/>
      </c>
      <c r="G32" s="43"/>
      <c r="H32" s="37" t="str">
        <f aca="false">INDEX(Participants!$H$5:$H$16,Calculs!$C86,1)</f>
        <v/>
      </c>
      <c r="I32" s="38" t="str">
        <f aca="false">IF(INDEX(Participants!$G$5:$G$16,Calculs!$M86,1)="","",INDEX(Participants!$G$5:$G$16,Calculs!$M86,1))</f>
        <v/>
      </c>
      <c r="J32" s="43"/>
      <c r="K32" s="22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7 K9:K12 K14:K17 K19:K22 K24:K27 K29:K32" type="list">
      <formula1>",B,Y/J"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90277777777778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0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true" outlineLevel="0" max="1" min="1" style="1" width="8.36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5.9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5.9"/>
    <col collapsed="false" customWidth="true" hidden="false" outlineLevel="0" max="10" min="10" style="1" width="1.09"/>
    <col collapsed="false" customWidth="true" hidden="false" outlineLevel="0" max="11" min="11" style="1" width="5.9"/>
    <col collapsed="false" customWidth="true" hidden="false" outlineLevel="0" max="1025" min="12" style="1" width="12.29"/>
  </cols>
  <sheetData>
    <row r="1" s="2" customFormat="true" ht="186.6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B2" s="32" t="s">
        <v>16</v>
      </c>
      <c r="C2" s="32"/>
      <c r="D2" s="32"/>
      <c r="E2" s="32"/>
      <c r="F2" s="32"/>
      <c r="G2" s="32"/>
      <c r="H2" s="32"/>
      <c r="I2" s="32"/>
      <c r="J2" s="32"/>
      <c r="K2" s="32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5.95" hidden="false" customHeight="true" outlineLevel="0" collapsed="false">
      <c r="B3" s="33" t="s">
        <v>9</v>
      </c>
      <c r="C3" s="33" t="s">
        <v>10</v>
      </c>
      <c r="D3" s="33"/>
      <c r="E3" s="34" t="s">
        <v>11</v>
      </c>
      <c r="F3" s="34" t="s">
        <v>6</v>
      </c>
      <c r="G3" s="33" t="s">
        <v>12</v>
      </c>
      <c r="H3" s="35" t="s">
        <v>13</v>
      </c>
      <c r="I3" s="35" t="s">
        <v>6</v>
      </c>
      <c r="J3" s="33"/>
      <c r="K3" s="33" t="s">
        <v>14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5.95" hidden="false" customHeight="true" outlineLevel="0" collapsed="false">
      <c r="B4" s="36" t="n">
        <v>13</v>
      </c>
      <c r="C4" s="17" t="n">
        <v>1</v>
      </c>
      <c r="D4" s="36"/>
      <c r="E4" s="37" t="str">
        <f aca="false">INDEX(Participants!$H$5:$H$16,Calculs!$B88,1)</f>
        <v/>
      </c>
      <c r="F4" s="38" t="str">
        <f aca="false">IF(INDEX(Participants!$G$5:$G$16,Calculs!L88,1)="","",INDEX(Participants!$G$5:$G$16,Calculs!$L88,1))</f>
        <v/>
      </c>
      <c r="G4" s="36"/>
      <c r="H4" s="37" t="str">
        <f aca="false">INDEX(Participants!$H$5:$H$16,Calculs!$C88,1)</f>
        <v/>
      </c>
      <c r="I4" s="38" t="str">
        <f aca="false">IF(INDEX(Participants!$G$5:$G$16,Calculs!$M88,1)="","",INDEX(Participants!$G$5:$G$16,Calculs!$M88,1))</f>
        <v/>
      </c>
      <c r="J4" s="36"/>
      <c r="K4" s="22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5.95" hidden="false" customHeight="true" outlineLevel="0" collapsed="false">
      <c r="B5" s="39"/>
      <c r="C5" s="17" t="n">
        <v>2</v>
      </c>
      <c r="D5" s="39"/>
      <c r="E5" s="37" t="str">
        <f aca="false">INDEX(Participants!$H$5:$H$16,Calculs!$B89,1)</f>
        <v/>
      </c>
      <c r="F5" s="38" t="str">
        <f aca="false">IF(INDEX(Participants!$G$5:$G$16,Calculs!L89,1)="","",INDEX(Participants!$G$5:$G$16,Calculs!$L89,1))</f>
        <v/>
      </c>
      <c r="G5" s="39"/>
      <c r="H5" s="37" t="str">
        <f aca="false">INDEX(Participants!$H$5:$H$16,Calculs!$C89,1)</f>
        <v/>
      </c>
      <c r="I5" s="38" t="str">
        <f aca="false">IF(INDEX(Participants!$G$5:$G$16,Calculs!$M89,1)="","",INDEX(Participants!$G$5:$G$16,Calculs!$M89,1))</f>
        <v/>
      </c>
      <c r="J5" s="39"/>
      <c r="K5" s="22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5.95" hidden="false" customHeight="true" outlineLevel="0" collapsed="false">
      <c r="B6" s="39"/>
      <c r="C6" s="17" t="n">
        <v>3</v>
      </c>
      <c r="D6" s="39"/>
      <c r="E6" s="37" t="str">
        <f aca="false">INDEX(Participants!$H$5:$H$16,Calculs!$B90,1)</f>
        <v/>
      </c>
      <c r="F6" s="38" t="str">
        <f aca="false">IF(INDEX(Participants!$G$5:$G$16,Calculs!L90,1)="","",INDEX(Participants!$G$5:$G$16,Calculs!$L90,1))</f>
        <v/>
      </c>
      <c r="G6" s="39"/>
      <c r="H6" s="37" t="str">
        <f aca="false">INDEX(Participants!$H$5:$H$16,Calculs!$C90,1)</f>
        <v/>
      </c>
      <c r="I6" s="38" t="str">
        <f aca="false">IF(INDEX(Participants!$G$5:$G$16,Calculs!$M90,1)="","",INDEX(Participants!$G$5:$G$16,Calculs!$M90,1))</f>
        <v/>
      </c>
      <c r="J6" s="39"/>
      <c r="K6" s="22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5.95" hidden="false" customHeight="true" outlineLevel="0" collapsed="false">
      <c r="B7" s="40"/>
      <c r="C7" s="17" t="n">
        <v>4</v>
      </c>
      <c r="D7" s="40"/>
      <c r="E7" s="37" t="str">
        <f aca="false">INDEX(Participants!$H$5:$H$16,Calculs!$B91,1)</f>
        <v/>
      </c>
      <c r="F7" s="41" t="str">
        <f aca="false">IF(INDEX(Participants!$G$5:$G$16,Calculs!L91,1)="","",INDEX(Participants!$G$5:$G$16,Calculs!$L91,1))</f>
        <v/>
      </c>
      <c r="G7" s="40"/>
      <c r="H7" s="37" t="str">
        <f aca="false">INDEX(Participants!$H$5:$H$16,Calculs!$C91,1)</f>
        <v/>
      </c>
      <c r="I7" s="38" t="str">
        <f aca="false">IF(INDEX(Participants!$G$5:$G$16,Calculs!$M91,1)="","",INDEX(Participants!$G$5:$G$16,Calculs!$M91,1))</f>
        <v/>
      </c>
      <c r="J7" s="40"/>
      <c r="K7" s="22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5.95" hidden="false" customHeight="true" outlineLevel="0" collapsed="false">
      <c r="B8" s="33" t="s">
        <v>9</v>
      </c>
      <c r="C8" s="33" t="s">
        <v>10</v>
      </c>
      <c r="D8" s="33"/>
      <c r="E8" s="34" t="s">
        <v>11</v>
      </c>
      <c r="F8" s="34" t="s">
        <v>6</v>
      </c>
      <c r="G8" s="33" t="s">
        <v>12</v>
      </c>
      <c r="H8" s="35" t="s">
        <v>13</v>
      </c>
      <c r="I8" s="35" t="s">
        <v>6</v>
      </c>
      <c r="J8" s="33"/>
      <c r="K8" s="33" t="s">
        <v>14</v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5.95" hidden="false" customHeight="true" outlineLevel="0" collapsed="false">
      <c r="B9" s="36" t="n">
        <v>14</v>
      </c>
      <c r="C9" s="17" t="n">
        <v>1</v>
      </c>
      <c r="D9" s="36"/>
      <c r="E9" s="37" t="str">
        <f aca="false">INDEX(Participants!$H$5:$H$16,Calculs!$B93,1)</f>
        <v/>
      </c>
      <c r="F9" s="38" t="str">
        <f aca="false">IF(INDEX(Participants!$G$5:$G$16,Calculs!L93,1)="","",INDEX(Participants!$G$5:$G$16,Calculs!$L93,1))</f>
        <v/>
      </c>
      <c r="G9" s="36"/>
      <c r="H9" s="37" t="str">
        <f aca="false">INDEX(Participants!$H$5:$H$16,Calculs!$C93,1)</f>
        <v/>
      </c>
      <c r="I9" s="38" t="str">
        <f aca="false">IF(INDEX(Participants!$G$5:$G$16,Calculs!$M93,1)="","",INDEX(Participants!$G$5:$G$16,Calculs!$M93,1))</f>
        <v/>
      </c>
      <c r="J9" s="36"/>
      <c r="K9" s="22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5.95" hidden="false" customHeight="true" outlineLevel="0" collapsed="false">
      <c r="B10" s="39"/>
      <c r="C10" s="17" t="n">
        <v>2</v>
      </c>
      <c r="D10" s="39"/>
      <c r="E10" s="37" t="str">
        <f aca="false">INDEX(Participants!$H$5:$H$16,Calculs!$B94,1)</f>
        <v/>
      </c>
      <c r="F10" s="38" t="str">
        <f aca="false">IF(INDEX(Participants!$G$5:$G$16,Calculs!L94,1)="","",INDEX(Participants!$G$5:$G$16,Calculs!$L94,1))</f>
        <v/>
      </c>
      <c r="G10" s="39"/>
      <c r="H10" s="37" t="str">
        <f aca="false">INDEX(Participants!$H$5:$H$16,Calculs!$C94,1)</f>
        <v/>
      </c>
      <c r="I10" s="38" t="str">
        <f aca="false">IF(INDEX(Participants!$G$5:$G$16,Calculs!$M94,1)="","",INDEX(Participants!$G$5:$G$16,Calculs!$M94,1))</f>
        <v/>
      </c>
      <c r="J10" s="39"/>
      <c r="K10" s="22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5.95" hidden="false" customHeight="true" outlineLevel="0" collapsed="false">
      <c r="B11" s="39"/>
      <c r="C11" s="17" t="n">
        <v>3</v>
      </c>
      <c r="D11" s="39"/>
      <c r="E11" s="37" t="str">
        <f aca="false">INDEX(Participants!$H$5:$H$16,Calculs!$B95,1)</f>
        <v/>
      </c>
      <c r="F11" s="38" t="str">
        <f aca="false">IF(INDEX(Participants!$G$5:$G$16,Calculs!L95,1)="","",INDEX(Participants!$G$5:$G$16,Calculs!$L95,1))</f>
        <v/>
      </c>
      <c r="G11" s="39"/>
      <c r="H11" s="37" t="str">
        <f aca="false">INDEX(Participants!$H$5:$H$16,Calculs!$C95,1)</f>
        <v/>
      </c>
      <c r="I11" s="38" t="str">
        <f aca="false">IF(INDEX(Participants!$G$5:$G$16,Calculs!$M95,1)="","",INDEX(Participants!$G$5:$G$16,Calculs!$M95,1))</f>
        <v/>
      </c>
      <c r="J11" s="39"/>
      <c r="K11" s="22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5.95" hidden="false" customHeight="true" outlineLevel="0" collapsed="false">
      <c r="B12" s="40"/>
      <c r="C12" s="17" t="n">
        <v>4</v>
      </c>
      <c r="D12" s="40"/>
      <c r="E12" s="37" t="str">
        <f aca="false">INDEX(Participants!$H$5:$H$16,Calculs!$B96,1)</f>
        <v/>
      </c>
      <c r="F12" s="41" t="str">
        <f aca="false">IF(INDEX(Participants!$G$5:$G$16,Calculs!L96,1)="","",INDEX(Participants!$G$5:$G$16,Calculs!$L96,1))</f>
        <v/>
      </c>
      <c r="G12" s="40"/>
      <c r="H12" s="37" t="str">
        <f aca="false">INDEX(Participants!$H$5:$H$16,Calculs!$C96,1)</f>
        <v/>
      </c>
      <c r="I12" s="41" t="str">
        <f aca="false">IF(INDEX(Participants!$G$5:$G$16,Calculs!$M96,1)="","",INDEX(Participants!$G$5:$G$16,Calculs!$M96,1))</f>
        <v/>
      </c>
      <c r="J12" s="40"/>
      <c r="K12" s="22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5.95" hidden="false" customHeight="true" outlineLevel="0" collapsed="false">
      <c r="B13" s="33" t="s">
        <v>9</v>
      </c>
      <c r="C13" s="33" t="s">
        <v>10</v>
      </c>
      <c r="D13" s="33"/>
      <c r="E13" s="34" t="s">
        <v>11</v>
      </c>
      <c r="F13" s="34" t="s">
        <v>6</v>
      </c>
      <c r="G13" s="33" t="s">
        <v>12</v>
      </c>
      <c r="H13" s="35" t="s">
        <v>13</v>
      </c>
      <c r="I13" s="35" t="s">
        <v>6</v>
      </c>
      <c r="J13" s="33"/>
      <c r="K13" s="33" t="s">
        <v>14</v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5.95" hidden="false" customHeight="true" outlineLevel="0" collapsed="false">
      <c r="B14" s="36" t="n">
        <v>15</v>
      </c>
      <c r="C14" s="17" t="n">
        <v>1</v>
      </c>
      <c r="D14" s="36"/>
      <c r="E14" s="37" t="str">
        <f aca="false">INDEX(Participants!$H$5:$H$16,Calculs!$B98,1)</f>
        <v/>
      </c>
      <c r="F14" s="38" t="str">
        <f aca="false">IF(INDEX(Participants!$G$5:$G$16,Calculs!L98,1)="","",INDEX(Participants!$G$5:$G$16,Calculs!$L98,1))</f>
        <v/>
      </c>
      <c r="G14" s="36"/>
      <c r="H14" s="37" t="str">
        <f aca="false">INDEX(Participants!$H$5:$H$16,Calculs!$C98,1)</f>
        <v/>
      </c>
      <c r="I14" s="38" t="str">
        <f aca="false">IF(INDEX(Participants!$G$5:$G$16,Calculs!$M98,1)="","",INDEX(Participants!$G$5:$G$16,Calculs!$M98,1))</f>
        <v/>
      </c>
      <c r="J14" s="36"/>
      <c r="K14" s="22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5.95" hidden="false" customHeight="true" outlineLevel="0" collapsed="false">
      <c r="B15" s="39"/>
      <c r="C15" s="17" t="n">
        <v>2</v>
      </c>
      <c r="D15" s="39"/>
      <c r="E15" s="37" t="str">
        <f aca="false">INDEX(Participants!$H$5:$H$16,Calculs!$B99,1)</f>
        <v/>
      </c>
      <c r="F15" s="38" t="str">
        <f aca="false">IF(INDEX(Participants!$G$5:$G$16,Calculs!L99,1)="","",INDEX(Participants!$G$5:$G$16,Calculs!$L99,1))</f>
        <v/>
      </c>
      <c r="G15" s="39"/>
      <c r="H15" s="37" t="str">
        <f aca="false">INDEX(Participants!$H$5:$H$16,Calculs!$C99,1)</f>
        <v/>
      </c>
      <c r="I15" s="38" t="str">
        <f aca="false">IF(INDEX(Participants!$G$5:$G$16,Calculs!$M99,1)="","",INDEX(Participants!$G$5:$G$16,Calculs!$M99,1))</f>
        <v/>
      </c>
      <c r="J15" s="39"/>
      <c r="K15" s="22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5.95" hidden="false" customHeight="true" outlineLevel="0" collapsed="false">
      <c r="B16" s="42"/>
      <c r="C16" s="17" t="n">
        <v>3</v>
      </c>
      <c r="D16" s="42"/>
      <c r="E16" s="37" t="str">
        <f aca="false">INDEX(Participants!$H$5:$H$16,Calculs!$B100,1)</f>
        <v/>
      </c>
      <c r="F16" s="38" t="str">
        <f aca="false">IF(INDEX(Participants!$G$5:$G$16,Calculs!L100,1)="","",INDEX(Participants!$G$5:$G$16,Calculs!$L100,1))</f>
        <v/>
      </c>
      <c r="G16" s="42"/>
      <c r="H16" s="37" t="str">
        <f aca="false">INDEX(Participants!$H$5:$H$16,Calculs!$C100,1)</f>
        <v/>
      </c>
      <c r="I16" s="38" t="str">
        <f aca="false">IF(INDEX(Participants!$G$5:$G$16,Calculs!$M100,1)="","",INDEX(Participants!$G$5:$G$16,Calculs!$M100,1))</f>
        <v/>
      </c>
      <c r="J16" s="42"/>
      <c r="K16" s="22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5.95" hidden="false" customHeight="true" outlineLevel="0" collapsed="false">
      <c r="B17" s="43"/>
      <c r="C17" s="17" t="n">
        <v>4</v>
      </c>
      <c r="D17" s="43"/>
      <c r="E17" s="37" t="str">
        <f aca="false">INDEX(Participants!$H$5:$H$16,Calculs!$B101,1)</f>
        <v/>
      </c>
      <c r="F17" s="41" t="str">
        <f aca="false">IF(INDEX(Participants!$G$5:$G$16,Calculs!L101,1)="","",INDEX(Participants!$G$5:$G$16,Calculs!$L101,1))</f>
        <v/>
      </c>
      <c r="G17" s="43"/>
      <c r="H17" s="37" t="str">
        <f aca="false">INDEX(Participants!$H$5:$H$16,Calculs!$C101,1)</f>
        <v/>
      </c>
      <c r="I17" s="38" t="str">
        <f aca="false">IF(INDEX(Participants!$G$5:$G$16,Calculs!$M101,1)="","",INDEX(Participants!$G$5:$G$16,Calculs!$M101,1))</f>
        <v/>
      </c>
      <c r="J17" s="43"/>
      <c r="K17" s="22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5.95" hidden="false" customHeight="true" outlineLevel="0" collapsed="false">
      <c r="B18" s="33" t="s">
        <v>9</v>
      </c>
      <c r="C18" s="33" t="s">
        <v>10</v>
      </c>
      <c r="D18" s="33"/>
      <c r="E18" s="34" t="s">
        <v>11</v>
      </c>
      <c r="F18" s="34" t="s">
        <v>6</v>
      </c>
      <c r="G18" s="33" t="s">
        <v>12</v>
      </c>
      <c r="H18" s="35" t="s">
        <v>13</v>
      </c>
      <c r="I18" s="35" t="s">
        <v>6</v>
      </c>
      <c r="J18" s="33"/>
      <c r="K18" s="33" t="s">
        <v>14</v>
      </c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5.95" hidden="false" customHeight="true" outlineLevel="0" collapsed="false">
      <c r="B19" s="36" t="n">
        <v>16</v>
      </c>
      <c r="C19" s="17" t="n">
        <v>1</v>
      </c>
      <c r="D19" s="36"/>
      <c r="E19" s="37" t="str">
        <f aca="false">INDEX(Participants!$H$5:$H$16,Calculs!$B103,1)</f>
        <v/>
      </c>
      <c r="F19" s="38" t="str">
        <f aca="false">IF(INDEX(Participants!$G$5:$G$16,Calculs!L103,1)="","",INDEX(Participants!$G$5:$G$16,Calculs!$L103,1))</f>
        <v/>
      </c>
      <c r="G19" s="36"/>
      <c r="H19" s="37" t="str">
        <f aca="false">INDEX(Participants!$H$5:$H$16,Calculs!$C103,1)</f>
        <v/>
      </c>
      <c r="I19" s="38" t="str">
        <f aca="false">IF(INDEX(Participants!$G$5:$G$16,Calculs!$M103,1)="","",INDEX(Participants!$G$5:$G$16,Calculs!$M103,1))</f>
        <v/>
      </c>
      <c r="J19" s="36"/>
      <c r="K19" s="22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5.95" hidden="false" customHeight="true" outlineLevel="0" collapsed="false">
      <c r="B20" s="39"/>
      <c r="C20" s="17" t="n">
        <v>2</v>
      </c>
      <c r="D20" s="39"/>
      <c r="E20" s="37" t="str">
        <f aca="false">INDEX(Participants!$H$5:$H$16,Calculs!$B104,1)</f>
        <v/>
      </c>
      <c r="F20" s="38" t="str">
        <f aca="false">IF(INDEX(Participants!$G$5:$G$16,Calculs!L104,1)="","",INDEX(Participants!$G$5:$G$16,Calculs!$L104,1))</f>
        <v/>
      </c>
      <c r="G20" s="39"/>
      <c r="H20" s="37" t="str">
        <f aca="false">INDEX(Participants!$H$5:$H$16,Calculs!$C104,1)</f>
        <v/>
      </c>
      <c r="I20" s="38" t="str">
        <f aca="false">IF(INDEX(Participants!$G$5:$G$16,Calculs!$M104,1)="","",INDEX(Participants!$G$5:$G$16,Calculs!$M104,1))</f>
        <v/>
      </c>
      <c r="J20" s="39"/>
      <c r="K20" s="22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5.95" hidden="false" customHeight="true" outlineLevel="0" collapsed="false">
      <c r="B21" s="39"/>
      <c r="C21" s="17" t="n">
        <v>3</v>
      </c>
      <c r="D21" s="39"/>
      <c r="E21" s="37" t="str">
        <f aca="false">INDEX(Participants!$H$5:$H$16,Calculs!$B105,1)</f>
        <v/>
      </c>
      <c r="F21" s="38" t="str">
        <f aca="false">IF(INDEX(Participants!$G$5:$G$16,Calculs!L105,1)="","",INDEX(Participants!$G$5:$G$16,Calculs!$L105,1))</f>
        <v/>
      </c>
      <c r="G21" s="39"/>
      <c r="H21" s="37" t="str">
        <f aca="false">INDEX(Participants!$H$5:$H$16,Calculs!$C105,1)</f>
        <v/>
      </c>
      <c r="I21" s="38" t="str">
        <f aca="false">IF(INDEX(Participants!$G$5:$G$16,Calculs!$M105,1)="","",INDEX(Participants!$G$5:$G$16,Calculs!$M105,1))</f>
        <v/>
      </c>
      <c r="J21" s="39"/>
      <c r="K21" s="22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5.95" hidden="false" customHeight="true" outlineLevel="0" collapsed="false">
      <c r="B22" s="40"/>
      <c r="C22" s="17" t="n">
        <v>4</v>
      </c>
      <c r="D22" s="40"/>
      <c r="E22" s="37" t="str">
        <f aca="false">INDEX(Participants!$H$5:$H$16,Calculs!$B106,1)</f>
        <v/>
      </c>
      <c r="F22" s="41" t="str">
        <f aca="false">IF(INDEX(Participants!$G$5:$G$16,Calculs!L106,1)="","",INDEX(Participants!$G$5:$G$16,Calculs!$L106,1))</f>
        <v/>
      </c>
      <c r="G22" s="40"/>
      <c r="H22" s="37" t="str">
        <f aca="false">INDEX(Participants!$H$5:$H$16,Calculs!$C106,1)</f>
        <v/>
      </c>
      <c r="I22" s="38" t="str">
        <f aca="false">IF(INDEX(Participants!$G$5:$G$16,Calculs!$M106,1)="","",INDEX(Participants!$G$5:$G$16,Calculs!$M106,1))</f>
        <v/>
      </c>
      <c r="J22" s="40"/>
      <c r="K22" s="22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5.95" hidden="false" customHeight="true" outlineLevel="0" collapsed="false">
      <c r="B23" s="33" t="s">
        <v>9</v>
      </c>
      <c r="C23" s="33" t="s">
        <v>10</v>
      </c>
      <c r="D23" s="33"/>
      <c r="E23" s="34" t="s">
        <v>11</v>
      </c>
      <c r="F23" s="34" t="s">
        <v>6</v>
      </c>
      <c r="G23" s="33" t="s">
        <v>12</v>
      </c>
      <c r="H23" s="35" t="s">
        <v>13</v>
      </c>
      <c r="I23" s="35" t="s">
        <v>6</v>
      </c>
      <c r="J23" s="33"/>
      <c r="K23" s="33" t="s">
        <v>14</v>
      </c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5.95" hidden="false" customHeight="true" outlineLevel="0" collapsed="false">
      <c r="B24" s="36" t="n">
        <v>17</v>
      </c>
      <c r="C24" s="17" t="n">
        <v>1</v>
      </c>
      <c r="D24" s="36"/>
      <c r="E24" s="37" t="str">
        <f aca="false">INDEX(Participants!$H$5:$H$16,Calculs!$B108,1)</f>
        <v/>
      </c>
      <c r="F24" s="38" t="str">
        <f aca="false">IF(INDEX(Participants!$G$5:$G$16,Calculs!L108,1)="","",INDEX(Participants!$G$5:$G$16,Calculs!$L108,1))</f>
        <v/>
      </c>
      <c r="G24" s="36"/>
      <c r="H24" s="37" t="str">
        <f aca="false">INDEX(Participants!$H$5:$H$16,Calculs!$C108,1)</f>
        <v/>
      </c>
      <c r="I24" s="38" t="str">
        <f aca="false">IF(INDEX(Participants!$G$5:$G$16,Calculs!$M108,1)="","",INDEX(Participants!$G$5:$G$16,Calculs!$M108,1))</f>
        <v/>
      </c>
      <c r="J24" s="36"/>
      <c r="K24" s="22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5.95" hidden="false" customHeight="true" outlineLevel="0" collapsed="false">
      <c r="B25" s="39"/>
      <c r="C25" s="17" t="n">
        <v>2</v>
      </c>
      <c r="D25" s="39"/>
      <c r="E25" s="37" t="str">
        <f aca="false">INDEX(Participants!$H$5:$H$16,Calculs!$B109,1)</f>
        <v/>
      </c>
      <c r="F25" s="38" t="str">
        <f aca="false">IF(INDEX(Participants!$G$5:$G$16,Calculs!L109,1)="","",INDEX(Participants!$G$5:$G$16,Calculs!$L109,1))</f>
        <v/>
      </c>
      <c r="G25" s="39"/>
      <c r="H25" s="37" t="str">
        <f aca="false">INDEX(Participants!$H$5:$H$16,Calculs!$C109,1)</f>
        <v/>
      </c>
      <c r="I25" s="38" t="str">
        <f aca="false">IF(INDEX(Participants!$G$5:$G$16,Calculs!$M109,1)="","",INDEX(Participants!$G$5:$G$16,Calculs!$M109,1))</f>
        <v/>
      </c>
      <c r="J25" s="39"/>
      <c r="K25" s="22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5.95" hidden="false" customHeight="true" outlineLevel="0" collapsed="false">
      <c r="B26" s="42"/>
      <c r="C26" s="17" t="n">
        <v>3</v>
      </c>
      <c r="D26" s="42"/>
      <c r="E26" s="37" t="str">
        <f aca="false">INDEX(Participants!$H$5:$H$16,Calculs!$B110,1)</f>
        <v/>
      </c>
      <c r="F26" s="38" t="str">
        <f aca="false">IF(INDEX(Participants!$G$5:$G$16,Calculs!L110,1)="","",INDEX(Participants!$G$5:$G$16,Calculs!$L110,1))</f>
        <v/>
      </c>
      <c r="G26" s="42"/>
      <c r="H26" s="37" t="str">
        <f aca="false">INDEX(Participants!$H$5:$H$16,Calculs!$C110,1)</f>
        <v/>
      </c>
      <c r="I26" s="38" t="str">
        <f aca="false">IF(INDEX(Participants!$G$5:$G$16,Calculs!$M110,1)="","",INDEX(Participants!$G$5:$G$16,Calculs!$M110,1))</f>
        <v/>
      </c>
      <c r="J26" s="42"/>
      <c r="K26" s="22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5.95" hidden="false" customHeight="true" outlineLevel="0" collapsed="false">
      <c r="B27" s="43"/>
      <c r="C27" s="17" t="n">
        <v>4</v>
      </c>
      <c r="D27" s="43"/>
      <c r="E27" s="37" t="str">
        <f aca="false">INDEX(Participants!$H$5:$H$16,Calculs!$B111,1)</f>
        <v/>
      </c>
      <c r="F27" s="41" t="str">
        <f aca="false">IF(INDEX(Participants!$G$5:$G$16,Calculs!L111,1)="","",INDEX(Participants!$G$5:$G$16,Calculs!$L111,1))</f>
        <v/>
      </c>
      <c r="G27" s="43"/>
      <c r="H27" s="37" t="str">
        <f aca="false">INDEX(Participants!$H$5:$H$16,Calculs!$C111,1)</f>
        <v/>
      </c>
      <c r="I27" s="38" t="str">
        <f aca="false">IF(INDEX(Participants!$G$5:$G$16,Calculs!$M111,1)="","",INDEX(Participants!$G$5:$G$16,Calculs!$M111,1))</f>
        <v/>
      </c>
      <c r="J27" s="43"/>
      <c r="K27" s="22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2.8" hidden="false" customHeight="false" outlineLevel="0" collapsed="false"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2.8" hidden="false" customHeight="false" outlineLevel="0" collapsed="false"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2.8" hidden="false" customHeight="false" outlineLevel="0" collapsed="false"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2.8" hidden="false" customHeight="false" outlineLevel="0" collapsed="false"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2.8" hidden="false" customHeight="false" outlineLevel="0" collapsed="false"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7 K9:K12 K14:K17 K19:K22 K24:K27" type="list">
      <formula1>",B,Y/J"</formula1>
      <formula2>0</formula2>
    </dataValidation>
  </dataValidation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R3" activeCellId="0" sqref="R3"/>
    </sheetView>
  </sheetViews>
  <sheetFormatPr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21.13"/>
    <col collapsed="false" customWidth="true" hidden="false" outlineLevel="0" max="14" min="3" style="1" width="2.26"/>
    <col collapsed="false" customWidth="true" hidden="false" outlineLevel="0" max="15" min="15" style="1" width="3.24"/>
    <col collapsed="false" customWidth="true" hidden="false" outlineLevel="0" max="16" min="16" style="1" width="5.9"/>
    <col collapsed="false" customWidth="true" hidden="false" outlineLevel="0" max="17" min="17" style="1" width="5.16"/>
    <col collapsed="false" customWidth="true" hidden="false" outlineLevel="0" max="18" min="18" style="1" width="5.9"/>
    <col collapsed="false" customWidth="true" hidden="true" outlineLevel="0" max="22" min="19" style="1" width="12.29"/>
    <col collapsed="false" customWidth="true" hidden="false" outlineLevel="0" max="23" min="23" style="1" width="12.98"/>
    <col collapsed="false" customWidth="true" hidden="false" outlineLevel="0" max="24" min="24" style="1" width="1.97"/>
    <col collapsed="false" customWidth="true" hidden="false" outlineLevel="0" max="25" min="25" style="1" width="2.75"/>
    <col collapsed="false" customWidth="true" hidden="false" outlineLevel="0" max="32" min="26" style="2" width="12.29"/>
    <col collapsed="false" customWidth="true" hidden="false" outlineLevel="0" max="1025" min="33" style="1" width="12.29"/>
  </cols>
  <sheetData>
    <row r="1" s="2" customFormat="true" ht="105.9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23" hidden="false" customHeight="true" outlineLevel="0" collapsed="false">
      <c r="A2" s="47"/>
      <c r="B2" s="48" t="s">
        <v>17</v>
      </c>
      <c r="C2" s="49" t="str">
        <f aca="true">INDIRECT(ADDRESS(COLUMN(),2,4))</f>
        <v/>
      </c>
      <c r="D2" s="50" t="str">
        <f aca="true">INDIRECT(ADDRESS(COLUMN(),2,4))</f>
        <v/>
      </c>
      <c r="E2" s="50" t="str">
        <f aca="true">INDIRECT(ADDRESS(COLUMN(),2,4))</f>
        <v/>
      </c>
      <c r="F2" s="50" t="str">
        <f aca="true">INDIRECT(ADDRESS(COLUMN(),2,4))</f>
        <v/>
      </c>
      <c r="G2" s="50" t="str">
        <f aca="true">INDIRECT(ADDRESS(COLUMN(),2,4))</f>
        <v/>
      </c>
      <c r="H2" s="50" t="str">
        <f aca="true">INDIRECT(ADDRESS(COLUMN(),2,4))</f>
        <v/>
      </c>
      <c r="I2" s="50" t="str">
        <f aca="true">INDIRECT(ADDRESS(COLUMN(),2,4))</f>
        <v/>
      </c>
      <c r="J2" s="50" t="str">
        <f aca="true">INDIRECT(ADDRESS(COLUMN(),2,4))</f>
        <v/>
      </c>
      <c r="K2" s="50" t="str">
        <f aca="true">INDIRECT(ADDRESS(COLUMN(),2,4))</f>
        <v/>
      </c>
      <c r="L2" s="50" t="str">
        <f aca="true">INDIRECT(ADDRESS(COLUMN(),2,4))</f>
        <v/>
      </c>
      <c r="M2" s="50" t="str">
        <f aca="true">INDIRECT(ADDRESS(COLUMN(),2,4))</f>
        <v/>
      </c>
      <c r="N2" s="51" t="str">
        <f aca="true">INDIRECT(ADDRESS(COLUMN(),2,4))</f>
        <v/>
      </c>
      <c r="O2" s="52" t="s">
        <v>18</v>
      </c>
      <c r="P2" s="53" t="s">
        <v>19</v>
      </c>
      <c r="Q2" s="54" t="s">
        <v>20</v>
      </c>
      <c r="R2" s="55" t="s">
        <v>21</v>
      </c>
      <c r="S2" s="56"/>
      <c r="T2" s="57"/>
      <c r="U2" s="57"/>
      <c r="V2" s="57" t="s">
        <v>22</v>
      </c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17.45" hidden="false" customHeight="true" outlineLevel="0" collapsed="false">
      <c r="A3" s="58"/>
      <c r="B3" s="59" t="str">
        <f aca="false">Participants!$H5</f>
        <v/>
      </c>
      <c r="C3" s="60"/>
      <c r="D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3" s="6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3" s="6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3" s="62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3" s="63"/>
      <c r="P3" s="64" t="str">
        <f aca="false">IF(AND($C3="",$D3="",$E3="",$F3="",$G3="",$H3="",$I3="",$J3="",$K3="",$L3="",$M3="",$N3=""),"",SUM($C3:$O3))</f>
        <v/>
      </c>
      <c r="Q3" s="65" t="str">
        <f aca="false">IF($P3="","",ROUND(100*SUM($C3:$O3)/COUNT($C3:$N3),1))</f>
        <v/>
      </c>
      <c r="R3" s="66" t="str">
        <f aca="false">IF($T$16=0,"",IF($P3="","",INDEX($U$3:$U$14,MATCH($Q3,$T$3:$T$14,-1),1)))</f>
        <v/>
      </c>
      <c r="S3" s="67" t="n">
        <f aca="false">COUNTIF(Calculs!$N$30:$N$119,CONCATENATE("=",Calculs!$A3))</f>
        <v>0</v>
      </c>
      <c r="T3" s="68" t="e">
        <f aca="false">LARGE($Q$3:$Q$14,$U3)</f>
        <v>#VALUE!</v>
      </c>
      <c r="U3" s="68" t="n">
        <v>1</v>
      </c>
      <c r="V3" s="69" t="str">
        <f aca="false">IF(Calculs!$N$123=Calculs!$O$124,INDEX($B$3:$B$14,MATCH($U3,$R$3:$R$14,0),1),"")</f>
        <v/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16.7" hidden="false" customHeight="true" outlineLevel="0" collapsed="false">
      <c r="A4" s="58"/>
      <c r="B4" s="70" t="str">
        <f aca="false">Participants!$H6</f>
        <v/>
      </c>
      <c r="C4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4" s="72"/>
      <c r="E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4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4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4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4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4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4" s="75"/>
      <c r="P4" s="76" t="str">
        <f aca="false">IF(AND($C4="",$D4="",$E4="",$F4="",$G4="",$H4="",$I4="",$J4="",$K4="",$L4="",$M4="",$N4=""),"",SUM($C4:$O4))</f>
        <v/>
      </c>
      <c r="Q4" s="77" t="str">
        <f aca="false">IF($P4="","",ROUND(100*SUM($C4:$O4)/COUNT($C4:$N4),1))</f>
        <v/>
      </c>
      <c r="R4" s="78" t="str">
        <f aca="false">IF($T$16=0,"",IF($P4="","",INDEX($U$3:$U$14,MATCH($Q4,$T$3:$T$14,-1),1)))</f>
        <v/>
      </c>
      <c r="S4" s="67" t="n">
        <f aca="false">COUNTIF(Calculs!$N$30:$N$119,CONCATENATE("=",Calculs!$A4))</f>
        <v>0</v>
      </c>
      <c r="T4" s="68" t="e">
        <f aca="false">LARGE($Q$3:$Q$14,$U4)</f>
        <v>#VALUE!</v>
      </c>
      <c r="U4" s="68" t="n">
        <v>2</v>
      </c>
      <c r="V4" s="69" t="str">
        <f aca="false">IF(Calculs!$N$123=Calculs!$O$124,INDEX($B$3:$B$14,MATCH($U4,$R$3:$R$14,0),1),"")</f>
        <v/>
      </c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16.7" hidden="false" customHeight="true" outlineLevel="0" collapsed="false">
      <c r="A5" s="58"/>
      <c r="B5" s="70" t="str">
        <f aca="false">Participants!$H7</f>
        <v/>
      </c>
      <c r="C5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5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5" s="72"/>
      <c r="F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5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5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5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5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5" s="75"/>
      <c r="P5" s="76" t="str">
        <f aca="false">IF(AND($C5="",$D5="",$E5="",$F5="",$G5="",$H5="",$I5="",$J5="",$K5="",$L5="",$M5="",$N5=""),"",SUM($C5:$O5))</f>
        <v/>
      </c>
      <c r="Q5" s="77" t="str">
        <f aca="false">IF($P5="","",ROUND(100*SUM($C5:$O5)/COUNT($C5:$N5),1))</f>
        <v/>
      </c>
      <c r="R5" s="78" t="str">
        <f aca="false">IF($T$16=0,"",IF($P5="","",INDEX($U$3:$U$14,MATCH($Q5,$T$3:$T$14,-1),1)))</f>
        <v/>
      </c>
      <c r="S5" s="67" t="n">
        <f aca="false">COUNTIF(Calculs!$N$30:$N$119,CONCATENATE("=",Calculs!$A5))</f>
        <v>0</v>
      </c>
      <c r="T5" s="68" t="e">
        <f aca="false">LARGE($Q$3:$Q$14,$U5)</f>
        <v>#VALUE!</v>
      </c>
      <c r="U5" s="68" t="n">
        <v>3</v>
      </c>
      <c r="V5" s="69" t="str">
        <f aca="false">IF(Calculs!$N$123=Calculs!$O$124,INDEX($B$3:$B$14,MATCH($U5,$R$3:$R$14,0),1),"")</f>
        <v/>
      </c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16.7" hidden="false" customHeight="true" outlineLevel="0" collapsed="false">
      <c r="A6" s="58"/>
      <c r="B6" s="70" t="str">
        <f aca="false">Participants!$H8</f>
        <v/>
      </c>
      <c r="C6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6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6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6" s="72"/>
      <c r="G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6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6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6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6" s="75"/>
      <c r="P6" s="76" t="str">
        <f aca="false">IF(AND($C6="",$D6="",$E6="",$F6="",$G6="",$H6="",$I6="",$J6="",$K6="",$L6="",$M6="",$N6=""),"",SUM($C6:$O6))</f>
        <v/>
      </c>
      <c r="Q6" s="77" t="str">
        <f aca="false">IF($P6="","",ROUND(100*SUM($C6:$O6)/COUNT($C6:$N6),1))</f>
        <v/>
      </c>
      <c r="R6" s="78" t="str">
        <f aca="false">IF($T$16=0,"",IF($P6="","",INDEX($U$3:$U$14,MATCH($Q6,$T$3:$T$14,-1),1)))</f>
        <v/>
      </c>
      <c r="S6" s="67" t="n">
        <f aca="false">COUNTIF(Calculs!$N$30:$N$119,CONCATENATE("=",Calculs!$A6))</f>
        <v>0</v>
      </c>
      <c r="T6" s="68" t="e">
        <f aca="false">LARGE($Q$3:$Q$14,$U6)</f>
        <v>#VALUE!</v>
      </c>
      <c r="U6" s="68" t="n">
        <v>4</v>
      </c>
      <c r="V6" s="69" t="str">
        <f aca="false">IF(Calculs!$N$123=Calculs!$O$124,INDEX($B$3:$B$14,MATCH($U6,$R$3:$R$14,0),1),"")</f>
        <v/>
      </c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16.7" hidden="false" customHeight="true" outlineLevel="0" collapsed="false">
      <c r="A7" s="58"/>
      <c r="B7" s="70" t="str">
        <f aca="false">Participants!$H9</f>
        <v/>
      </c>
      <c r="C7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7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7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7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7" s="72"/>
      <c r="H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I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7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7" s="74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O7" s="75"/>
      <c r="P7" s="76" t="str">
        <f aca="false">IF(AND($C7="",$D7="",$E7="",$F7="",$G7="",$H7="",$I7="",$J7="",$K7="",$L7="",$M7="",$N7=""),"",SUM($C7:$O7))</f>
        <v/>
      </c>
      <c r="Q7" s="77" t="str">
        <f aca="false">IF($P7="","",ROUND(100*SUM($C7:$O7)/COUNT($C7:$N7),1))</f>
        <v/>
      </c>
      <c r="R7" s="78" t="str">
        <f aca="false">IF($T$16=0,"",IF($P7="","",INDEX($U$3:$U$14,MATCH($Q7,$T$3:$T$14,-1),1)))</f>
        <v/>
      </c>
      <c r="S7" s="67" t="n">
        <f aca="false">COUNTIF(Calculs!$N$30:$N$119,CONCATENATE("=",Calculs!$A7))</f>
        <v>0</v>
      </c>
      <c r="T7" s="68" t="e">
        <f aca="false">LARGE($Q$3:$Q$14,$U7)</f>
        <v>#VALUE!</v>
      </c>
      <c r="U7" s="68" t="n">
        <v>5</v>
      </c>
      <c r="V7" s="69" t="str">
        <f aca="false">IF(Calculs!$N$123=Calculs!$O$124,INDEX($B$3:$B$14,MATCH($U7,$R$3:$R$14,0),1),"")</f>
        <v/>
      </c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16.7" hidden="false" customHeight="true" outlineLevel="0" collapsed="false">
      <c r="A8" s="58"/>
      <c r="B8" s="70" t="str">
        <f aca="false">Participants!$H10</f>
        <v/>
      </c>
      <c r="C8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8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8" s="72"/>
      <c r="I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J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8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8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8" s="75"/>
      <c r="P8" s="76" t="str">
        <f aca="false">IF(AND($C8="",$D8="",$E8="",$F8="",$G8="",$H8="",$I8="",$J8="",$K8="",$L8="",$M8="",$N8=""),"",SUM($C8:$O8))</f>
        <v/>
      </c>
      <c r="Q8" s="77" t="str">
        <f aca="false">IF($P8="","",ROUND(100*SUM($C8:$O8)/COUNT($C8:$N8),1))</f>
        <v/>
      </c>
      <c r="R8" s="78" t="str">
        <f aca="false">IF($T$16=0,"",IF($P8="","",INDEX($U$3:$U$14,MATCH($Q8,$T$3:$T$14,-1),1)))</f>
        <v/>
      </c>
      <c r="S8" s="67" t="n">
        <f aca="false">COUNTIF(Calculs!$N$30:$N$119,CONCATENATE("=",Calculs!$A8))</f>
        <v>0</v>
      </c>
      <c r="T8" s="68" t="e">
        <f aca="false">LARGE($Q$3:$Q$14,$U8)</f>
        <v>#VALUE!</v>
      </c>
      <c r="U8" s="68" t="n">
        <v>6</v>
      </c>
      <c r="V8" s="69" t="str">
        <f aca="false">IF(Calculs!$N$123=Calculs!$O$124,INDEX($B$3:$B$14,MATCH($U8,$R$3:$R$14,0),1),"")</f>
        <v/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16.7" hidden="false" customHeight="true" outlineLevel="0" collapsed="false">
      <c r="A9" s="58"/>
      <c r="B9" s="70" t="str">
        <f aca="false">Participants!$H11</f>
        <v/>
      </c>
      <c r="C9" s="7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D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9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9" s="72"/>
      <c r="J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K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9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9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9" s="75"/>
      <c r="P9" s="76" t="str">
        <f aca="false">IF(AND($C9="",$D9="",$E9="",$F9="",$G9="",$H9="",$I9="",$J9="",$K9="",$L9="",$M9="",$N9=""),"",SUM($C9:$O9))</f>
        <v/>
      </c>
      <c r="Q9" s="77" t="str">
        <f aca="false">IF($P9="","",ROUND(100*SUM($C9:$O9)/COUNT($C9:$N9),1))</f>
        <v/>
      </c>
      <c r="R9" s="78" t="str">
        <f aca="false">IF($T$16=0,"",IF($P9="","",INDEX($U$3:$U$14,MATCH($Q9,$T$3:$T$14,-1),1)))</f>
        <v/>
      </c>
      <c r="S9" s="67" t="n">
        <f aca="false">COUNTIF(Calculs!$N$30:$N$119,CONCATENATE("=",Calculs!$A9))</f>
        <v>0</v>
      </c>
      <c r="T9" s="68" t="e">
        <f aca="false">LARGE($Q$3:$Q$14,$U9)</f>
        <v>#VALUE!</v>
      </c>
      <c r="U9" s="68" t="n">
        <v>7</v>
      </c>
      <c r="V9" s="69" t="str">
        <f aca="false">IF(Calculs!$N$123=Calculs!$O$124,INDEX($B$3:$B$14,MATCH($U9,$R$3:$R$14,0),1),"")</f>
        <v/>
      </c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16.7" hidden="false" customHeight="true" outlineLevel="0" collapsed="false">
      <c r="A10" s="58"/>
      <c r="B10" s="70" t="str">
        <f aca="false">Participants!$H12</f>
        <v/>
      </c>
      <c r="C10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E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0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0" s="72"/>
      <c r="K10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L10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10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10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0" s="75"/>
      <c r="P10" s="76" t="str">
        <f aca="false">IF(AND($C10="",$D10="",$E10="",$F10="",$G10="",$H10="",$I10="",$J10="",$K10="",$L10="",$M10="",$N10=""),"",SUM($C10:$O10))</f>
        <v/>
      </c>
      <c r="Q10" s="77" t="str">
        <f aca="false">IF($P10="","",ROUND(100*SUM($C10:$O10)/COUNT($C10:$N10),1))</f>
        <v/>
      </c>
      <c r="R10" s="78" t="str">
        <f aca="false">IF($T$16=0,"",IF($P10="","",INDEX($U$3:$U$14,MATCH($Q10,$T$3:$T$14,-1),1)))</f>
        <v/>
      </c>
      <c r="S10" s="67" t="n">
        <f aca="false">COUNTIF(Calculs!$N$30:$N$119,CONCATENATE("=",Calculs!$A10))</f>
        <v>0</v>
      </c>
      <c r="T10" s="68" t="e">
        <f aca="false">LARGE($Q$3:$Q$14,$U10)</f>
        <v>#VALUE!</v>
      </c>
      <c r="U10" s="68" t="n">
        <v>8</v>
      </c>
      <c r="V10" s="69" t="str">
        <f aca="false">IF(Calculs!$N$123=Calculs!$O$124,INDEX($B$3:$B$14,MATCH($U10,$R$3:$R$14,0),1),"")</f>
        <v/>
      </c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16.7" hidden="false" customHeight="true" outlineLevel="0" collapsed="false">
      <c r="A11" s="58"/>
      <c r="B11" s="70" t="str">
        <f aca="false">Participants!$H13</f>
        <v/>
      </c>
      <c r="C11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1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F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1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1" s="72"/>
      <c r="L11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M11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11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1" s="75"/>
      <c r="P11" s="76" t="str">
        <f aca="false">IF(AND($C11="",$D11="",$E11="",$F11="",$G11="",$H11="",$I11="",$J11="",$K11="",$L11="",$M11="",$N11=""),"",SUM($C11:$O11))</f>
        <v/>
      </c>
      <c r="Q11" s="77" t="str">
        <f aca="false">IF($P11="","",ROUND(100*SUM($C11:$O11)/COUNT($C11:$N11),1))</f>
        <v/>
      </c>
      <c r="R11" s="78" t="str">
        <f aca="false">IF($T$16=0,"",IF($P11="","",INDEX($U$3:$U$14,MATCH($Q11,$T$3:$T$14,-1),1)))</f>
        <v/>
      </c>
      <c r="S11" s="67" t="n">
        <f aca="false">COUNTIF(Calculs!$N$30:$N$119,CONCATENATE("=",Calculs!$A11))</f>
        <v>0</v>
      </c>
      <c r="T11" s="68" t="e">
        <f aca="false">LARGE($Q$3:$Q$14,$U11)</f>
        <v>#VALUE!</v>
      </c>
      <c r="U11" s="68" t="n">
        <v>9</v>
      </c>
      <c r="V11" s="69" t="str">
        <f aca="false">IF(Calculs!$N$123=Calculs!$O$124,INDEX($B$3:$B$14,MATCH($U11,$R$3:$R$14,0),1),"")</f>
        <v/>
      </c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16.7" hidden="false" customHeight="true" outlineLevel="0" collapsed="false">
      <c r="A12" s="58"/>
      <c r="B12" s="70" t="str">
        <f aca="false">Participants!$H14</f>
        <v/>
      </c>
      <c r="C12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2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2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G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2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12" s="72"/>
      <c r="M12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N12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2" s="75"/>
      <c r="P12" s="76" t="str">
        <f aca="false">IF(AND($C12="",$D12="",$E12="",$F12="",$G12="",$H12="",$I12="",$J12="",$K12="",$L12="",$M12="",$N12=""),"",SUM($C12:$O12))</f>
        <v/>
      </c>
      <c r="Q12" s="77" t="str">
        <f aca="false">IF($P12="","",ROUND(100*SUM($C12:$O12)/COUNT($C12:$N12),1))</f>
        <v/>
      </c>
      <c r="R12" s="78" t="str">
        <f aca="false">IF($T$16=0,"",IF($P12="","",INDEX($U$3:$U$14,MATCH($Q12,$T$3:$T$14,-1),1)))</f>
        <v/>
      </c>
      <c r="S12" s="67" t="n">
        <f aca="false">COUNTIF(Calculs!$N$30:$N$119,CONCATENATE("=",Calculs!$A12))</f>
        <v>0</v>
      </c>
      <c r="T12" s="68" t="e">
        <f aca="false">LARGE($Q$3:$Q$14,$U12)</f>
        <v>#VALUE!</v>
      </c>
      <c r="U12" s="68" t="n">
        <v>10</v>
      </c>
      <c r="V12" s="69" t="str">
        <f aca="false">IF(Calculs!$N$123=Calculs!$O$124,INDEX($B$3:$B$14,MATCH($U12,$R$3:$R$14,0),1),"")</f>
        <v/>
      </c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16.7" hidden="false" customHeight="true" outlineLevel="0" collapsed="false">
      <c r="A13" s="58"/>
      <c r="B13" s="70" t="str">
        <f aca="false">Participants!$H15</f>
        <v/>
      </c>
      <c r="C13" s="7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3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3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13" s="73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H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13" s="73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13" s="72"/>
      <c r="N13" s="74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O13" s="75"/>
      <c r="P13" s="76" t="str">
        <f aca="false">IF(AND($C13="",$D13="",$E13="",$F13="",$G13="",$H13="",$I13="",$J13="",$K13="",$L13="",$M13="",$N13=""),"",SUM($C13:$O13))</f>
        <v/>
      </c>
      <c r="Q13" s="77" t="str">
        <f aca="false">IF($P13="","",ROUND(100*SUM($C13:$O13)/COUNT($C13:$N13),1))</f>
        <v/>
      </c>
      <c r="R13" s="78" t="str">
        <f aca="false">IF($T$16=0,"",IF($P13="","",INDEX($U$3:$U$14,MATCH($Q13,$T$3:$T$14,-1),1)))</f>
        <v/>
      </c>
      <c r="S13" s="67" t="n">
        <f aca="false">COUNTIF(Calculs!$N$30:$N$119,CONCATENATE("=",Calculs!$A13))</f>
        <v>0</v>
      </c>
      <c r="T13" s="68" t="e">
        <f aca="false">LARGE($Q$3:$Q$14,$U13)</f>
        <v>#VALUE!</v>
      </c>
      <c r="U13" s="68" t="n">
        <v>11</v>
      </c>
      <c r="V13" s="69" t="str">
        <f aca="false">IF(Calculs!$N$123=Calculs!$O$124,INDEX($B$3:$B$14,MATCH($U13,$R$3:$R$14,0),1),"")</f>
        <v/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17.45" hidden="false" customHeight="true" outlineLevel="0" collapsed="false">
      <c r="A14" s="58"/>
      <c r="B14" s="79" t="str">
        <f aca="false">Participants!$H16</f>
        <v/>
      </c>
      <c r="C14" s="80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D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E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F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G14" s="81" t="str">
        <f aca="false">IF(INDEX(Calculs!$N$30:$N$119,MATCH(CONCATENATE(CHOOSE(ROW()-1,"A","B","C","D","E","F","G","H","I","J","K","L","M"),COLUMN()," ",CHOOSE(COLUMN()-1,"A","B","C","D","E","F","G","H","I","J","K","L","M"),ROW()),Calculs!$R$30:$R$119,0),1)="","",IF(INDEX(Calculs!$N$30:$N$119,MATCH(CONCATENATE(CHOOSE(ROW()-1,"A","B","C","D","E","F","G","H","I","J","K","L","M"),COLUMN()," ",CHOOSE(COLUMN()-1,"A","B","C","D","E","F","G","H","I","J","K","L","M"),ROW()),Calculs!$R$30:$R$119,0),1)=(ROW()-2),1,0))</f>
        <v/>
      </c>
      <c r="H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I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J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K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L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M14" s="81" t="str">
        <f aca="false">IF(INDEX(Calculs!$N$30:$N$119,MATCH(CONCATENATE(CHOOSE(COLUMN()-1,"A","B","C","D","E","F","G","H","I","J","K","L","M"),ROW()," ",CHOOSE(ROW()-1,"A","B","C","D","E","F","G","H","I","J","K","L","M"),COLUMN()),Calculs!$R$30:$R$119,0),1)="","",IF(INDEX(Calculs!$N$30:$N$119,MATCH(CONCATENATE(CHOOSE(COLUMN()-1,"A","B","C","D","E","F","G","H","I","J","K","L","M"),ROW()," ",CHOOSE(ROW()-1,"A","B","C","D","E","F","G","H","I","J","K","L","M"),COLUMN()),Calculs!$R$30:$R$119,0),1)=(ROW()-2),1,0))</f>
        <v/>
      </c>
      <c r="N14" s="82"/>
      <c r="O14" s="83"/>
      <c r="P14" s="84" t="str">
        <f aca="false">IF(AND($C14="",$D14="",$E14="",$F14="",$G14="",$H14="",$I14="",$J14="",$K14="",$L14="",$M14="",$N14=""),"",SUM($C14:$O14))</f>
        <v/>
      </c>
      <c r="Q14" s="85" t="str">
        <f aca="false">IF($P14="","",ROUND(100*SUM($C14:$O14)/COUNT($C14:$N14),1))</f>
        <v/>
      </c>
      <c r="R14" s="86" t="str">
        <f aca="false">IF($T$16=0,"",IF($P14="","",INDEX($U$3:$U$14,MATCH($Q14,$T$3:$T$14,-1),1)))</f>
        <v/>
      </c>
      <c r="S14" s="87" t="n">
        <f aca="false">COUNTIF(Calculs!$N$30:$N$119,CONCATENATE("=",Calculs!$A14))</f>
        <v>0</v>
      </c>
      <c r="T14" s="68" t="e">
        <f aca="false">LARGE($Q$3:$Q$14,$U14)</f>
        <v>#VALUE!</v>
      </c>
      <c r="U14" s="68" t="n">
        <v>12</v>
      </c>
      <c r="V14" s="69" t="str">
        <f aca="false">IF(Calculs!$N$123=Calculs!$O$124,INDEX($B$3:$B$14,MATCH($U14,$R$3:$R$14,0),1),"")</f>
        <v/>
      </c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17.1" hidden="false" customHeight="true" outlineLevel="0" collapsed="false">
      <c r="B15" s="88" t="str">
        <f aca="false">CONCATENATE("Résultat ",IF(Calculs!$N$123=Calculs!$O$124,"définitif","provisoire")," après ",Calculs!$N$123,IF(Calculs!$N$123&gt;1," matchs "," match "),"/",Calculs!$O$124)</f>
        <v>Résultat provisoire après 0 match /66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90"/>
      <c r="R15" s="90"/>
      <c r="S15" s="91"/>
      <c r="T15" s="68"/>
      <c r="U15" s="68"/>
      <c r="V15" s="69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28.35" hidden="true" customHeight="true" outlineLevel="0" collapsed="false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5"/>
      <c r="T16" s="68" t="n">
        <f aca="false">COUNT($T$3:$T$14)</f>
        <v>0</v>
      </c>
      <c r="U16" s="68"/>
      <c r="V16" s="69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2.8" hidden="false" customHeight="false" outlineLevel="0" collapsed="false"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2.8" hidden="false" customHeight="false" outlineLevel="0" collapsed="false"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2.8" hidden="false" customHeight="false" outlineLevel="0" collapsed="false"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2" customFormat="true" ht="12.8" hidden="false" customHeight="false" outlineLevel="0" collapsed="false"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="2" customFormat="true" ht="12.8" hidden="false" customHeight="false" outlineLevel="0" collapsed="false"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2.8" hidden="false" customHeight="false" outlineLevel="0" collapsed="false"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2.8" hidden="false" customHeight="false" outlineLevel="0" collapsed="false"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2.8" hidden="false" customHeight="false" outlineLevel="0" collapsed="false"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2.8" hidden="false" customHeight="false" outlineLevel="0" collapsed="false"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2.8" hidden="false" customHeight="false" outlineLevel="0" collapsed="false"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2.8" hidden="false" customHeight="false" outlineLevel="0" collapsed="false"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2.8" hidden="false" customHeight="false" outlineLevel="0" collapsed="false"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2.8" hidden="false" customHeight="false" outlineLevel="0" collapsed="false"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2.8" hidden="false" customHeight="false" outlineLevel="0" collapsed="false"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2.8" hidden="false" customHeight="false" outlineLevel="0" collapsed="false"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2.8" hidden="false" customHeight="false" outlineLevel="0" collapsed="false"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20" activeCellId="0" sqref="B20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1025" min="7" style="1" width="12.29"/>
  </cols>
  <sheetData>
    <row r="1" s="2" customFormat="true" ht="245.25" hidden="false" customHeight="true" outlineLevel="0" collapsed="false"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="2" customFormat="true" ht="15.95" hidden="false" customHeight="true" outlineLevel="0" collapsed="false">
      <c r="B2" s="32" t="s">
        <v>22</v>
      </c>
      <c r="C2" s="32"/>
      <c r="D2" s="32"/>
      <c r="E2" s="32"/>
      <c r="F2" s="32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="2" customFormat="true" ht="21" hidden="false" customHeight="true" outlineLevel="0" collapsed="false">
      <c r="B3" s="13" t="s">
        <v>23</v>
      </c>
      <c r="C3" s="13"/>
      <c r="D3" s="13" t="s">
        <v>5</v>
      </c>
      <c r="E3" s="13"/>
      <c r="F3" s="13" t="s">
        <v>24</v>
      </c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="2" customFormat="true" ht="21" hidden="false" customHeight="true" outlineLevel="0" collapsed="false">
      <c r="B4" s="96" t="n">
        <v>1</v>
      </c>
      <c r="C4" s="97"/>
      <c r="D4" s="98" t="str">
        <f aca="false">IF(ISERROR(Résultats!$V3),"",IF(Résultats!$V3="","",Résultats!$V3))</f>
        <v/>
      </c>
      <c r="E4" s="97"/>
      <c r="F4" s="96" t="str">
        <f aca="false">IF($D4="","",INDEX(Résultats!$P$3:$P$14,MATCH(Résultats!$U3,Résultats!$R$3:$R$14,0),1))</f>
        <v/>
      </c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="2" customFormat="true" ht="21" hidden="false" customHeight="true" outlineLevel="0" collapsed="false">
      <c r="B5" s="96" t="n">
        <v>2</v>
      </c>
      <c r="C5" s="99"/>
      <c r="D5" s="98" t="str">
        <f aca="false">IF(ISERROR(Résultats!$V4),"",IF(Résultats!$V4="","",Résultats!$V4))</f>
        <v/>
      </c>
      <c r="E5" s="99"/>
      <c r="F5" s="96" t="str">
        <f aca="false">IF($D5="","",INDEX(Résultats!$P$3:$P$14,MATCH(Résultats!$U4,Résultats!$R$3:$R$14,0),1))</f>
        <v/>
      </c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="2" customFormat="true" ht="21" hidden="false" customHeight="true" outlineLevel="0" collapsed="false">
      <c r="B6" s="96" t="n">
        <v>3</v>
      </c>
      <c r="C6" s="99"/>
      <c r="D6" s="98" t="str">
        <f aca="false">IF(ISERROR(Résultats!$V5),"",IF(Résultats!$V5="","",Résultats!$V5))</f>
        <v/>
      </c>
      <c r="E6" s="99"/>
      <c r="F6" s="96" t="str">
        <f aca="false">IF($D6="","",INDEX(Résultats!$P$3:$P$14,MATCH(Résultats!$U5,Résultats!$R$3:$R$14,0),1))</f>
        <v/>
      </c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="2" customFormat="true" ht="21" hidden="false" customHeight="true" outlineLevel="0" collapsed="false">
      <c r="B7" s="96" t="n">
        <v>4</v>
      </c>
      <c r="C7" s="99"/>
      <c r="D7" s="98" t="str">
        <f aca="false">IF(ISERROR(Résultats!$V6),"",IF(Résultats!$V6="","",Résultats!$V6))</f>
        <v/>
      </c>
      <c r="E7" s="99"/>
      <c r="F7" s="96" t="str">
        <f aca="false">IF($D7="","",INDEX(Résultats!$P$3:$P$14,MATCH(Résultats!$U6,Résultats!$R$3:$R$14,0),1))</f>
        <v/>
      </c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="2" customFormat="true" ht="21" hidden="false" customHeight="true" outlineLevel="0" collapsed="false">
      <c r="B8" s="96" t="n">
        <v>5</v>
      </c>
      <c r="C8" s="99"/>
      <c r="D8" s="98" t="str">
        <f aca="false">IF(ISERROR(Résultats!$V7),"",IF(Résultats!$V7="","",Résultats!$V7))</f>
        <v/>
      </c>
      <c r="E8" s="99"/>
      <c r="F8" s="96" t="str">
        <f aca="false">IF($D8="","",INDEX(Résultats!$P$3:$P$14,MATCH(Résultats!$U7,Résultats!$R$3:$R$14,0),1))</f>
        <v/>
      </c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="2" customFormat="true" ht="21" hidden="false" customHeight="true" outlineLevel="0" collapsed="false">
      <c r="B9" s="96" t="n">
        <v>6</v>
      </c>
      <c r="C9" s="99"/>
      <c r="D9" s="98" t="str">
        <f aca="false">IF(ISERROR(Résultats!$V8),"",IF(Résultats!$V8="","",Résultats!$V8))</f>
        <v/>
      </c>
      <c r="E9" s="99"/>
      <c r="F9" s="96" t="str">
        <f aca="false">IF($D9="","",INDEX(Résultats!$P$3:$P$14,MATCH(Résultats!$U8,Résultats!$R$3:$R$14,0),1))</f>
        <v/>
      </c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="2" customFormat="true" ht="21" hidden="false" customHeight="true" outlineLevel="0" collapsed="false">
      <c r="B10" s="96" t="n">
        <v>7</v>
      </c>
      <c r="C10" s="99"/>
      <c r="D10" s="98" t="str">
        <f aca="false">IF(ISERROR(Résultats!$V9),"",IF(Résultats!$V9="","",Résultats!$V9))</f>
        <v/>
      </c>
      <c r="E10" s="99"/>
      <c r="F10" s="96" t="str">
        <f aca="false">IF($D10="","",INDEX(Résultats!$P$3:$P$14,MATCH(Résultats!$U9,Résultats!$R$3:$R$14,0),1))</f>
        <v/>
      </c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="2" customFormat="true" ht="21" hidden="false" customHeight="true" outlineLevel="0" collapsed="false">
      <c r="B11" s="96" t="n">
        <v>8</v>
      </c>
      <c r="C11" s="99"/>
      <c r="D11" s="98" t="str">
        <f aca="false">IF(ISERROR(Résultats!$V10),"",IF(Résultats!$V10="","",Résultats!$V10))</f>
        <v/>
      </c>
      <c r="E11" s="99"/>
      <c r="F11" s="96" t="str">
        <f aca="false">IF($D11="","",INDEX(Résultats!$P$3:$P$14,MATCH(Résultats!$U10,Résultats!$R$3:$R$14,0),1))</f>
        <v/>
      </c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="2" customFormat="true" ht="21" hidden="false" customHeight="true" outlineLevel="0" collapsed="false">
      <c r="B12" s="96" t="n">
        <v>9</v>
      </c>
      <c r="C12" s="99"/>
      <c r="D12" s="98" t="str">
        <f aca="false">IF(ISERROR(Résultats!$V11),"",IF(Résultats!$V11="","",Résultats!$V11))</f>
        <v/>
      </c>
      <c r="E12" s="99"/>
      <c r="F12" s="96" t="str">
        <f aca="false">IF($D12="","",INDEX(Résultats!$P$3:$P$14,MATCH(Résultats!$U11,Résultats!$R$3:$R$14,0),1))</f>
        <v/>
      </c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2" customFormat="true" ht="21" hidden="false" customHeight="true" outlineLevel="0" collapsed="false">
      <c r="B13" s="96" t="n">
        <v>10</v>
      </c>
      <c r="C13" s="99"/>
      <c r="D13" s="98" t="str">
        <f aca="false">IF(ISERROR(Résultats!$V12),"",IF(Résultats!$V12="","",Résultats!$V12))</f>
        <v/>
      </c>
      <c r="E13" s="99"/>
      <c r="F13" s="96" t="str">
        <f aca="false">IF($D13="","",INDEX(Résultats!$P$3:$P$14,MATCH(Résultats!$U12,Résultats!$R$3:$R$14,0),1))</f>
        <v/>
      </c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="2" customFormat="true" ht="21" hidden="false" customHeight="true" outlineLevel="0" collapsed="false">
      <c r="B14" s="96" t="n">
        <v>11</v>
      </c>
      <c r="C14" s="99"/>
      <c r="D14" s="98" t="str">
        <f aca="false">IF(ISERROR(Résultats!$V13),"",IF(Résultats!$V13="","",Résultats!$V13))</f>
        <v/>
      </c>
      <c r="E14" s="99"/>
      <c r="F14" s="96" t="str">
        <f aca="false">IF($D14="","",INDEX(Résultats!$P$3:$P$14,MATCH(Résultats!$U13,Résultats!$R$3:$R$14,0),1))</f>
        <v/>
      </c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="2" customFormat="true" ht="21" hidden="false" customHeight="true" outlineLevel="0" collapsed="false">
      <c r="B15" s="96" t="n">
        <v>12</v>
      </c>
      <c r="C15" s="100"/>
      <c r="D15" s="98" t="str">
        <f aca="false">IF(ISERROR(Résultats!$V14),"",IF(Résultats!$V14="","",Résultats!$V14))</f>
        <v/>
      </c>
      <c r="E15" s="100"/>
      <c r="F15" s="96" t="str">
        <f aca="false">IF($D15="","",INDEX(Résultats!$P$3:$P$14,MATCH(Résultats!$U14,Résultats!$R$3:$R$14,0),1))</f>
        <v/>
      </c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="2" customFormat="true" ht="12.8" hidden="false" customHeight="false" outlineLevel="0" collapsed="false"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="2" customFormat="true" ht="12.8" hidden="false" customHeight="false" outlineLevel="0" collapsed="false"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="2" customFormat="true" ht="12.8" hidden="false" customHeight="false" outlineLevel="0" collapsed="false"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="2" customFormat="true" ht="15" hidden="false" customHeight="true" outlineLevel="0" collapsed="false"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="103" customFormat="true" ht="15" hidden="false" customHeight="true" outlineLevel="0" collapsed="false">
      <c r="A20" s="101" t="s">
        <v>25</v>
      </c>
      <c r="B20" s="102"/>
      <c r="E20" s="104" t="s">
        <v>26</v>
      </c>
      <c r="AAA20" s="105"/>
      <c r="AAB20" s="105"/>
      <c r="AAC20" s="105"/>
      <c r="AAD20" s="105"/>
      <c r="AAE20" s="105"/>
      <c r="AAF20" s="105"/>
      <c r="AAG20" s="105"/>
      <c r="AAH20" s="105"/>
      <c r="AAI20" s="105"/>
      <c r="AAJ20" s="105"/>
      <c r="AAK20" s="105"/>
      <c r="AAL20" s="105"/>
      <c r="AAM20" s="105"/>
      <c r="AAN20" s="105"/>
      <c r="AAO20" s="105"/>
      <c r="AAP20" s="105"/>
      <c r="AAQ20" s="105"/>
      <c r="AAR20" s="105"/>
      <c r="AAS20" s="105"/>
      <c r="AAT20" s="105"/>
      <c r="AAU20" s="105"/>
      <c r="AAV20" s="105"/>
      <c r="AAW20" s="105"/>
      <c r="AAX20" s="105"/>
      <c r="AAY20" s="105"/>
      <c r="AAZ20" s="105"/>
      <c r="ABA20" s="105"/>
      <c r="ABB20" s="105"/>
      <c r="ABC20" s="105"/>
      <c r="ABD20" s="105"/>
      <c r="ABE20" s="105"/>
      <c r="ABF20" s="105"/>
      <c r="ABG20" s="105"/>
      <c r="ABH20" s="105"/>
      <c r="ABI20" s="105"/>
      <c r="ABJ20" s="105"/>
      <c r="ABK20" s="105"/>
      <c r="ABL20" s="105"/>
      <c r="ABM20" s="105"/>
      <c r="ABN20" s="105"/>
      <c r="ABO20" s="105"/>
      <c r="ABP20" s="105"/>
      <c r="ABQ20" s="105"/>
      <c r="ABR20" s="105"/>
      <c r="ABS20" s="105"/>
      <c r="ABT20" s="105"/>
      <c r="ABU20" s="105"/>
      <c r="ABV20" s="105"/>
      <c r="ABW20" s="105"/>
      <c r="ABX20" s="105"/>
      <c r="ABY20" s="105"/>
      <c r="ABZ20" s="105"/>
      <c r="ACA20" s="105"/>
      <c r="ACB20" s="105"/>
      <c r="ACC20" s="105"/>
      <c r="ACD20" s="105"/>
      <c r="ACE20" s="105"/>
      <c r="ACF20" s="105"/>
      <c r="ACG20" s="105"/>
      <c r="ACH20" s="105"/>
      <c r="ACI20" s="105"/>
      <c r="ACJ20" s="105"/>
      <c r="ACK20" s="105"/>
      <c r="ACL20" s="105"/>
      <c r="ACM20" s="105"/>
      <c r="ACN20" s="105"/>
      <c r="ACO20" s="105"/>
      <c r="ACP20" s="105"/>
      <c r="ACQ20" s="105"/>
      <c r="ACR20" s="105"/>
      <c r="ACS20" s="105"/>
      <c r="ACT20" s="105"/>
      <c r="ACU20" s="105"/>
      <c r="ACV20" s="105"/>
      <c r="ACW20" s="105"/>
      <c r="ACX20" s="105"/>
      <c r="ACY20" s="105"/>
      <c r="ACZ20" s="105"/>
      <c r="ADA20" s="105"/>
      <c r="ADB20" s="105"/>
      <c r="ADC20" s="105"/>
      <c r="ADD20" s="105"/>
      <c r="ADE20" s="105"/>
      <c r="ADF20" s="105"/>
      <c r="ADG20" s="105"/>
      <c r="ADH20" s="105"/>
      <c r="ADI20" s="105"/>
      <c r="ADJ20" s="105"/>
      <c r="ADK20" s="105"/>
      <c r="ADL20" s="105"/>
      <c r="ADM20" s="105"/>
      <c r="ADN20" s="105"/>
      <c r="ADO20" s="105"/>
      <c r="ADP20" s="105"/>
      <c r="ADQ20" s="105"/>
      <c r="ADR20" s="105"/>
      <c r="ADS20" s="105"/>
      <c r="ADT20" s="105"/>
      <c r="ADU20" s="105"/>
      <c r="ADV20" s="105"/>
      <c r="ADW20" s="105"/>
      <c r="ADX20" s="105"/>
      <c r="ADY20" s="105"/>
      <c r="ADZ20" s="105"/>
      <c r="AEA20" s="105"/>
      <c r="AEB20" s="105"/>
      <c r="AEC20" s="105"/>
      <c r="AED20" s="105"/>
      <c r="AEE20" s="105"/>
      <c r="AEF20" s="105"/>
      <c r="AEG20" s="105"/>
      <c r="AEH20" s="105"/>
      <c r="AEI20" s="105"/>
      <c r="AEJ20" s="105"/>
      <c r="AEK20" s="105"/>
      <c r="AEL20" s="105"/>
      <c r="AEM20" s="105"/>
      <c r="AEN20" s="105"/>
      <c r="AEO20" s="105"/>
      <c r="AEP20" s="105"/>
      <c r="AEQ20" s="105"/>
      <c r="AER20" s="105"/>
      <c r="AES20" s="105"/>
      <c r="AET20" s="105"/>
      <c r="AEU20" s="105"/>
      <c r="AEV20" s="105"/>
      <c r="AEW20" s="105"/>
      <c r="AEX20" s="105"/>
      <c r="AEY20" s="105"/>
      <c r="AEZ20" s="105"/>
      <c r="AFA20" s="105"/>
      <c r="AFB20" s="105"/>
      <c r="AFC20" s="105"/>
      <c r="AFD20" s="105"/>
      <c r="AFE20" s="105"/>
      <c r="AFF20" s="105"/>
      <c r="AFG20" s="105"/>
      <c r="AFH20" s="105"/>
      <c r="AFI20" s="105"/>
      <c r="AFJ20" s="105"/>
      <c r="AFK20" s="105"/>
      <c r="AFL20" s="105"/>
      <c r="AFM20" s="105"/>
      <c r="AFN20" s="105"/>
      <c r="AFO20" s="105"/>
      <c r="AFP20" s="105"/>
      <c r="AFQ20" s="105"/>
      <c r="AFR20" s="105"/>
      <c r="AFS20" s="105"/>
      <c r="AFT20" s="105"/>
      <c r="AFU20" s="105"/>
      <c r="AFV20" s="105"/>
      <c r="AFW20" s="105"/>
      <c r="AFX20" s="105"/>
      <c r="AFY20" s="105"/>
      <c r="AFZ20" s="105"/>
      <c r="AGA20" s="105"/>
      <c r="AGB20" s="105"/>
      <c r="AGC20" s="105"/>
      <c r="AGD20" s="105"/>
      <c r="AGE20" s="105"/>
      <c r="AGF20" s="105"/>
      <c r="AGG20" s="105"/>
      <c r="AGH20" s="105"/>
      <c r="AGI20" s="105"/>
      <c r="AGJ20" s="105"/>
      <c r="AGK20" s="105"/>
      <c r="AGL20" s="105"/>
      <c r="AGM20" s="105"/>
      <c r="AGN20" s="105"/>
      <c r="AGO20" s="105"/>
      <c r="AGP20" s="105"/>
      <c r="AGQ20" s="105"/>
      <c r="AGR20" s="105"/>
      <c r="AGS20" s="105"/>
      <c r="AGT20" s="105"/>
      <c r="AGU20" s="105"/>
      <c r="AGV20" s="105"/>
      <c r="AGW20" s="105"/>
      <c r="AGX20" s="105"/>
      <c r="AGY20" s="105"/>
      <c r="AGZ20" s="105"/>
      <c r="AHA20" s="105"/>
      <c r="AHB20" s="105"/>
      <c r="AHC20" s="105"/>
      <c r="AHD20" s="105"/>
      <c r="AHE20" s="105"/>
      <c r="AHF20" s="105"/>
      <c r="AHG20" s="105"/>
      <c r="AHH20" s="105"/>
      <c r="AHI20" s="105"/>
      <c r="AHJ20" s="105"/>
      <c r="AHK20" s="105"/>
      <c r="AHL20" s="105"/>
      <c r="AHM20" s="105"/>
      <c r="AHN20" s="105"/>
      <c r="AHO20" s="105"/>
      <c r="AHP20" s="105"/>
      <c r="AHQ20" s="105"/>
      <c r="AHR20" s="105"/>
      <c r="AHS20" s="105"/>
      <c r="AHT20" s="105"/>
      <c r="AHU20" s="105"/>
      <c r="AHV20" s="105"/>
      <c r="AHW20" s="105"/>
      <c r="AHX20" s="105"/>
      <c r="AHY20" s="105"/>
      <c r="AHZ20" s="105"/>
      <c r="AIA20" s="105"/>
      <c r="AIB20" s="105"/>
      <c r="AIC20" s="105"/>
      <c r="AID20" s="105"/>
      <c r="AIE20" s="105"/>
      <c r="AIF20" s="105"/>
      <c r="AIG20" s="105"/>
      <c r="AIH20" s="105"/>
      <c r="AII20" s="105"/>
      <c r="AIJ20" s="105"/>
      <c r="AIK20" s="105"/>
      <c r="AIL20" s="105"/>
      <c r="AIM20" s="105"/>
      <c r="AIN20" s="105"/>
      <c r="AIO20" s="105"/>
      <c r="AIP20" s="105"/>
      <c r="AIQ20" s="105"/>
      <c r="AIR20" s="105"/>
      <c r="AIS20" s="105"/>
      <c r="AIT20" s="105"/>
      <c r="AIU20" s="105"/>
      <c r="AIV20" s="105"/>
      <c r="AIW20" s="105"/>
      <c r="AIX20" s="105"/>
      <c r="AIY20" s="105"/>
      <c r="AIZ20" s="105"/>
      <c r="AJA20" s="105"/>
      <c r="AJB20" s="105"/>
      <c r="AJC20" s="105"/>
      <c r="AJD20" s="105"/>
      <c r="AJE20" s="105"/>
      <c r="AJF20" s="105"/>
      <c r="AJG20" s="105"/>
      <c r="AJH20" s="105"/>
      <c r="AJI20" s="105"/>
      <c r="AJJ20" s="105"/>
      <c r="AJK20" s="105"/>
      <c r="AJL20" s="105"/>
      <c r="AJM20" s="105"/>
      <c r="AJN20" s="105"/>
      <c r="AJO20" s="105"/>
      <c r="AJP20" s="105"/>
      <c r="AJQ20" s="105"/>
      <c r="AJR20" s="105"/>
      <c r="AJS20" s="105"/>
      <c r="AJT20" s="105"/>
      <c r="AJU20" s="105"/>
      <c r="AJV20" s="105"/>
      <c r="AJW20" s="105"/>
      <c r="AJX20" s="105"/>
      <c r="AJY20" s="105"/>
      <c r="AJZ20" s="105"/>
      <c r="AKA20" s="105"/>
      <c r="AKB20" s="105"/>
      <c r="AKC20" s="105"/>
      <c r="AKD20" s="105"/>
      <c r="AKE20" s="105"/>
      <c r="AKF20" s="105"/>
      <c r="AKG20" s="105"/>
      <c r="AKH20" s="105"/>
      <c r="AKI20" s="105"/>
      <c r="AKJ20" s="105"/>
      <c r="AKK20" s="105"/>
      <c r="AKL20" s="105"/>
      <c r="AKM20" s="105"/>
      <c r="AKN20" s="105"/>
      <c r="AKO20" s="105"/>
      <c r="AKP20" s="105"/>
      <c r="AKQ20" s="105"/>
      <c r="AKR20" s="105"/>
      <c r="AKS20" s="105"/>
      <c r="AKT20" s="105"/>
      <c r="AKU20" s="105"/>
      <c r="AKV20" s="105"/>
      <c r="AKW20" s="105"/>
      <c r="AKX20" s="105"/>
      <c r="AKY20" s="105"/>
      <c r="AKZ20" s="105"/>
      <c r="ALA20" s="105"/>
      <c r="ALB20" s="105"/>
      <c r="ALC20" s="105"/>
      <c r="ALD20" s="105"/>
      <c r="ALE20" s="105"/>
      <c r="ALF20" s="105"/>
      <c r="ALG20" s="105"/>
      <c r="ALH20" s="105"/>
      <c r="ALI20" s="105"/>
      <c r="ALJ20" s="105"/>
      <c r="ALK20" s="105"/>
      <c r="ALL20" s="105"/>
      <c r="ALM20" s="105"/>
      <c r="ALN20" s="105"/>
      <c r="ALO20" s="105"/>
      <c r="ALP20" s="105"/>
      <c r="ALQ20" s="105"/>
      <c r="ALR20" s="105"/>
      <c r="ALS20" s="105"/>
      <c r="ALT20" s="105"/>
      <c r="ALU20" s="105"/>
      <c r="ALV20" s="105"/>
      <c r="ALW20" s="105"/>
      <c r="ALX20" s="105"/>
      <c r="ALY20" s="105"/>
      <c r="ALZ20" s="105"/>
      <c r="AMA20" s="105"/>
      <c r="AMB20" s="105"/>
      <c r="AMC20" s="105"/>
      <c r="AMD20" s="105"/>
      <c r="AME20" s="105"/>
      <c r="AMF20" s="105"/>
      <c r="AMG20" s="105"/>
      <c r="AMH20" s="105"/>
      <c r="AMI20" s="105"/>
      <c r="AMJ20" s="105"/>
    </row>
    <row r="21" s="2" customFormat="true" ht="12.8" hidden="false" customHeight="false" outlineLevel="0" collapsed="false"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="2" customFormat="true" ht="12.8" hidden="false" customHeight="false" outlineLevel="0" collapsed="false"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="2" customFormat="true" ht="12.8" hidden="false" customHeight="false" outlineLevel="0" collapsed="false"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="2" customFormat="true" ht="12.8" hidden="false" customHeight="false" outlineLevel="0" collapsed="false"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="2" customFormat="true" ht="12.8" hidden="false" customHeight="false" outlineLevel="0" collapsed="false"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="2" customFormat="true" ht="12.8" hidden="false" customHeight="false" outlineLevel="0" collapsed="false"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="2" customFormat="true" ht="12.8" hidden="false" customHeight="false" outlineLevel="0" collapsed="false"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="2" customFormat="true" ht="12.8" hidden="false" customHeight="false" outlineLevel="0" collapsed="false"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2" customFormat="true" ht="12.8" hidden="false" customHeight="false" outlineLevel="0" collapsed="false"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="2" customFormat="true" ht="12.8" hidden="false" customHeight="false" outlineLevel="0" collapsed="false"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="2" customFormat="true" ht="12.8" hidden="false" customHeight="false" outlineLevel="0" collapsed="false"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="2" customFormat="true" ht="12.8" hidden="false" customHeight="false" outlineLevel="0" collapsed="false"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="2" customFormat="true" ht="12.8" hidden="false" customHeight="false" outlineLevel="0" collapsed="false"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="2" customFormat="true" ht="12.8" hidden="false" customHeight="false" outlineLevel="0" collapsed="false"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="2" customFormat="true" ht="12.8" hidden="false" customHeight="false" outlineLevel="0" collapsed="false"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="2" customFormat="true" ht="12.8" hidden="false" customHeight="false" outlineLevel="0" collapsed="false"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="2" customFormat="true" ht="12.8" hidden="false" customHeight="false" outlineLevel="0" collapsed="false"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="2" customFormat="true" ht="12.8" hidden="false" customHeight="false" outlineLevel="0" collapsed="false"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="2" customFormat="true" ht="12.8" hidden="false" customHeight="false" outlineLevel="0" collapsed="false"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="2" customFormat="true" ht="12.8" hidden="false" customHeight="false" outlineLevel="0" collapsed="false"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="2" customFormat="true" ht="12.8" hidden="false" customHeight="false" outlineLevel="0" collapsed="false"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="2" customFormat="true" ht="12.8" hidden="false" customHeight="false" outlineLevel="0" collapsed="false"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="2" customFormat="true" ht="12.8" hidden="false" customHeight="false" outlineLevel="0" collapsed="false"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="2" customFormat="true" ht="12.8" hidden="false" customHeight="false" outlineLevel="0" collapsed="false"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="2" customFormat="true" ht="12.8" hidden="false" customHeight="false" outlineLevel="0" collapsed="false"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="2" customFormat="true" ht="12.8" hidden="false" customHeight="false" outlineLevel="0" collapsed="false"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="2" customFormat="true" ht="12.8" hidden="false" customHeight="false" outlineLevel="0" collapsed="false"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="2" customFormat="true" ht="12.8" hidden="false" customHeight="false" outlineLevel="0" collapsed="false"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="2" customFormat="true" ht="12.8" hidden="false" customHeight="false" outlineLevel="0" collapsed="false"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="2" customFormat="true" ht="12.8" hidden="false" customHeight="false" outlineLevel="0" collapsed="false"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="2" customFormat="true" ht="12.8" hidden="false" customHeight="false" outlineLevel="0" collapsed="false"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="2" customFormat="true" ht="12.8" hidden="false" customHeight="false" outlineLevel="0" collapsed="false"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2" customFormat="true" ht="12.8" hidden="false" customHeight="false" outlineLevel="0" collapsed="false"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2" customFormat="true" ht="12.8" hidden="false" customHeight="false" outlineLevel="0" collapsed="false"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2" customFormat="true" ht="12.8" hidden="false" customHeight="false" outlineLevel="0" collapsed="false"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2" customFormat="true" ht="12.8" hidden="false" customHeight="false" outlineLevel="0" collapsed="false"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2" customFormat="true" ht="12.8" hidden="false" customHeight="false" outlineLevel="0" collapsed="false"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2" customFormat="true" ht="12.8" hidden="false" customHeight="false" outlineLevel="0" collapsed="false"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2" customFormat="true" ht="12.8" hidden="false" customHeight="false" outlineLevel="0" collapsed="false"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2" customFormat="true" ht="12.8" hidden="false" customHeight="false" outlineLevel="0" collapsed="false"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2" customFormat="true" ht="12.8" hidden="false" customHeight="false" outlineLevel="0" collapsed="false"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2" customFormat="true" ht="12.8" hidden="false" customHeight="false" outlineLevel="0" collapsed="false"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2" customFormat="true" ht="12.8" hidden="false" customHeight="false" outlineLevel="0" collapsed="false"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2" customFormat="true" ht="12.8" hidden="false" customHeight="false" outlineLevel="0" collapsed="false"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2" customFormat="true" ht="12.8" hidden="false" customHeight="false" outlineLevel="0" collapsed="false"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2" customFormat="true" ht="12.8" hidden="false" customHeight="false" outlineLevel="0" collapsed="false"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2" customFormat="true" ht="12.8" hidden="false" customHeight="false" outlineLevel="0" collapsed="false"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2" customFormat="true" ht="12.8" hidden="false" customHeight="false" outlineLevel="0" collapsed="false"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2" customFormat="true" ht="12.8" hidden="false" customHeight="false" outlineLevel="0" collapsed="false"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  <c r="ALO69" s="1"/>
      <c r="ALP69" s="1"/>
      <c r="ALQ69" s="1"/>
      <c r="ALR69" s="1"/>
      <c r="ALS69" s="1"/>
      <c r="ALT69" s="1"/>
      <c r="ALU69" s="1"/>
      <c r="ALV69" s="1"/>
      <c r="ALW69" s="1"/>
      <c r="ALX69" s="1"/>
      <c r="ALY69" s="1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2" customFormat="true" ht="12.8" hidden="false" customHeight="false" outlineLevel="0" collapsed="false"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2" customFormat="true" ht="12.8" hidden="false" customHeight="false" outlineLevel="0" collapsed="false"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  <c r="ALO71" s="1"/>
      <c r="ALP71" s="1"/>
      <c r="ALQ71" s="1"/>
      <c r="ALR71" s="1"/>
      <c r="ALS71" s="1"/>
      <c r="ALT71" s="1"/>
      <c r="ALU71" s="1"/>
      <c r="ALV71" s="1"/>
      <c r="ALW71" s="1"/>
      <c r="ALX71" s="1"/>
      <c r="ALY71" s="1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2" customFormat="true" ht="12.8" hidden="false" customHeight="false" outlineLevel="0" collapsed="false"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2" customFormat="true" ht="12.8" hidden="false" customHeight="false" outlineLevel="0" collapsed="false"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2" customFormat="true" ht="12.8" hidden="false" customHeight="false" outlineLevel="0" collapsed="false"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2" customFormat="true" ht="12.8" hidden="false" customHeight="false" outlineLevel="0" collapsed="false"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2" customFormat="true" ht="12.8" hidden="false" customHeight="false" outlineLevel="0" collapsed="false"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2" customFormat="true" ht="12.8" hidden="false" customHeight="false" outlineLevel="0" collapsed="false"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="2" customFormat="true" ht="12.8" hidden="false" customHeight="false" outlineLevel="0" collapsed="false"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</row>
    <row r="79" s="2" customFormat="true" ht="12.8" hidden="false" customHeight="false" outlineLevel="0" collapsed="false"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</row>
    <row r="80" s="2" customFormat="true" ht="12.8" hidden="false" customHeight="false" outlineLevel="0" collapsed="false"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</row>
    <row r="81" s="2" customFormat="true" ht="12.8" hidden="false" customHeight="false" outlineLevel="0" collapsed="false"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</row>
    <row r="82" s="2" customFormat="true" ht="12.8" hidden="false" customHeight="false" outlineLevel="0" collapsed="false"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</row>
    <row r="83" s="2" customFormat="true" ht="12.8" hidden="false" customHeight="false" outlineLevel="0" collapsed="false"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</row>
    <row r="84" s="2" customFormat="true" ht="12.8" hidden="false" customHeight="false" outlineLevel="0" collapsed="false"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="2" customFormat="true" ht="12.8" hidden="false" customHeight="false" outlineLevel="0" collapsed="false"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</row>
    <row r="86" s="2" customFormat="true" ht="12.8" hidden="false" customHeight="false" outlineLevel="0" collapsed="false"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s="2" customFormat="true" ht="12.8" hidden="false" customHeight="false" outlineLevel="0" collapsed="false"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  <c r="ALO87" s="1"/>
      <c r="ALP87" s="1"/>
      <c r="ALQ87" s="1"/>
      <c r="ALR87" s="1"/>
      <c r="ALS87" s="1"/>
      <c r="ALT87" s="1"/>
      <c r="ALU87" s="1"/>
      <c r="ALV87" s="1"/>
      <c r="ALW87" s="1"/>
      <c r="ALX87" s="1"/>
      <c r="ALY87" s="1"/>
      <c r="ALZ87" s="1"/>
      <c r="AMA87" s="1"/>
      <c r="AMB87" s="1"/>
      <c r="AMC87" s="1"/>
      <c r="AMD87" s="1"/>
      <c r="AME87" s="1"/>
      <c r="AMF87" s="1"/>
      <c r="AMG87" s="1"/>
      <c r="AMH87" s="1"/>
      <c r="AMI87" s="1"/>
      <c r="AMJ87" s="1"/>
    </row>
    <row r="88" s="2" customFormat="true" ht="12.8" hidden="false" customHeight="false" outlineLevel="0" collapsed="false"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="2" customFormat="true" ht="12.8" hidden="false" customHeight="false" outlineLevel="0" collapsed="false"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</row>
    <row r="90" s="2" customFormat="true" ht="12.8" hidden="false" customHeight="false" outlineLevel="0" collapsed="false"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  <c r="ALO90" s="1"/>
      <c r="ALP90" s="1"/>
      <c r="ALQ90" s="1"/>
      <c r="ALR90" s="1"/>
      <c r="ALS90" s="1"/>
      <c r="ALT90" s="1"/>
      <c r="ALU90" s="1"/>
      <c r="ALV90" s="1"/>
      <c r="ALW90" s="1"/>
      <c r="ALX90" s="1"/>
      <c r="ALY90" s="1"/>
      <c r="ALZ90" s="1"/>
      <c r="AMA90" s="1"/>
      <c r="AMB90" s="1"/>
      <c r="AMC90" s="1"/>
      <c r="AMD90" s="1"/>
      <c r="AME90" s="1"/>
      <c r="AMF90" s="1"/>
      <c r="AMG90" s="1"/>
      <c r="AMH90" s="1"/>
      <c r="AMI90" s="1"/>
      <c r="AMJ90" s="1"/>
    </row>
    <row r="91" s="2" customFormat="true" ht="12.8" hidden="false" customHeight="false" outlineLevel="0" collapsed="false"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  <c r="AMH91" s="1"/>
      <c r="AMI91" s="1"/>
      <c r="AMJ91" s="1"/>
    </row>
    <row r="92" s="2" customFormat="true" ht="12.8" hidden="false" customHeight="false" outlineLevel="0" collapsed="false"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="2" customFormat="true" ht="12.8" hidden="false" customHeight="false" outlineLevel="0" collapsed="false"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/>
      <c r="AGO93" s="1"/>
      <c r="AGP93" s="1"/>
      <c r="AGQ93" s="1"/>
      <c r="AGR93" s="1"/>
      <c r="AGS93" s="1"/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  <c r="AJH93" s="1"/>
      <c r="AJI93" s="1"/>
      <c r="AJJ93" s="1"/>
      <c r="AJK93" s="1"/>
      <c r="AJL93" s="1"/>
      <c r="AJM93" s="1"/>
      <c r="AJN93" s="1"/>
      <c r="AJO93" s="1"/>
      <c r="AJP93" s="1"/>
      <c r="AJQ93" s="1"/>
      <c r="AJR93" s="1"/>
      <c r="AJS93" s="1"/>
      <c r="AJT93" s="1"/>
      <c r="AJU93" s="1"/>
      <c r="AJV93" s="1"/>
      <c r="AJW93" s="1"/>
      <c r="AJX93" s="1"/>
      <c r="AJY93" s="1"/>
      <c r="AJZ93" s="1"/>
      <c r="AKA93" s="1"/>
      <c r="AKB93" s="1"/>
      <c r="AKC93" s="1"/>
      <c r="AKD93" s="1"/>
      <c r="AKE93" s="1"/>
      <c r="AKF93" s="1"/>
      <c r="AKG93" s="1"/>
      <c r="AKH93" s="1"/>
      <c r="AKI93" s="1"/>
      <c r="AKJ93" s="1"/>
      <c r="AKK93" s="1"/>
      <c r="AKL93" s="1"/>
      <c r="AKM93" s="1"/>
      <c r="AKN93" s="1"/>
      <c r="AKO93" s="1"/>
      <c r="AKP93" s="1"/>
      <c r="AKQ93" s="1"/>
      <c r="AKR93" s="1"/>
      <c r="AKS93" s="1"/>
      <c r="AKT93" s="1"/>
      <c r="AKU93" s="1"/>
      <c r="AKV93" s="1"/>
      <c r="AKW93" s="1"/>
      <c r="AKX93" s="1"/>
      <c r="AKY93" s="1"/>
      <c r="AKZ93" s="1"/>
      <c r="ALA93" s="1"/>
      <c r="ALB93" s="1"/>
      <c r="ALC93" s="1"/>
      <c r="ALD93" s="1"/>
      <c r="ALE93" s="1"/>
      <c r="ALF93" s="1"/>
      <c r="ALG93" s="1"/>
      <c r="ALH93" s="1"/>
      <c r="ALI93" s="1"/>
      <c r="ALJ93" s="1"/>
      <c r="ALK93" s="1"/>
      <c r="ALL93" s="1"/>
      <c r="ALM93" s="1"/>
      <c r="ALN93" s="1"/>
      <c r="ALO93" s="1"/>
      <c r="ALP93" s="1"/>
      <c r="ALQ93" s="1"/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  <c r="AMH93" s="1"/>
      <c r="AMI93" s="1"/>
      <c r="AMJ93" s="1"/>
    </row>
    <row r="94" s="2" customFormat="true" ht="12.8" hidden="false" customHeight="false" outlineLevel="0" collapsed="false"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  <c r="AMH94" s="1"/>
      <c r="AMI94" s="1"/>
      <c r="AMJ94" s="1"/>
    </row>
    <row r="95" s="2" customFormat="true" ht="12.8" hidden="false" customHeight="false" outlineLevel="0" collapsed="false"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2" customFormat="true" ht="12.8" hidden="false" customHeight="false" outlineLevel="0" collapsed="false"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="2" customFormat="true" ht="12.8" hidden="false" customHeight="false" outlineLevel="0" collapsed="false"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  <c r="AMH97" s="1"/>
      <c r="AMI97" s="1"/>
      <c r="AMJ97" s="1"/>
    </row>
    <row r="98" s="2" customFormat="true" ht="12.8" hidden="false" customHeight="false" outlineLevel="0" collapsed="false"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</row>
    <row r="99" s="2" customFormat="true" ht="12.8" hidden="false" customHeight="false" outlineLevel="0" collapsed="false"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</row>
    <row r="100" s="2" customFormat="true" ht="12.8" hidden="false" customHeight="false" outlineLevel="0" collapsed="false"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4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1" activeCellId="0" sqref="I31"/>
    </sheetView>
  </sheetViews>
  <sheetFormatPr defaultRowHeight="15" zeroHeight="false" outlineLevelRow="0" outlineLevelCol="0"/>
  <cols>
    <col collapsed="false" customWidth="true" hidden="false" outlineLevel="0" max="1" min="1" style="106" width="4.63"/>
    <col collapsed="false" customWidth="true" hidden="false" outlineLevel="0" max="17" min="2" style="106" width="4.23"/>
    <col collapsed="false" customWidth="true" hidden="false" outlineLevel="0" max="18" min="18" style="106" width="5.01"/>
    <col collapsed="false" customWidth="true" hidden="false" outlineLevel="0" max="21" min="19" style="106" width="4.23"/>
    <col collapsed="false" customWidth="true" hidden="false" outlineLevel="0" max="1025" min="22" style="106" width="12.29"/>
  </cols>
  <sheetData>
    <row r="1" s="109" customFormat="true" ht="15" hidden="false" customHeight="true" outlineLevel="0" collapsed="false">
      <c r="A1" s="107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="109" customFormat="true" ht="15" hidden="false" customHeight="true" outlineLevel="0" collapsed="false">
      <c r="A2" s="110" t="s">
        <v>28</v>
      </c>
      <c r="B2" s="110" t="n">
        <v>1</v>
      </c>
      <c r="C2" s="110" t="n">
        <v>2</v>
      </c>
      <c r="D2" s="110" t="n">
        <v>3</v>
      </c>
      <c r="E2" s="110" t="n">
        <v>4</v>
      </c>
      <c r="F2" s="110" t="n">
        <v>5</v>
      </c>
      <c r="G2" s="110" t="n">
        <v>6</v>
      </c>
      <c r="H2" s="110" t="n">
        <v>7</v>
      </c>
      <c r="I2" s="110" t="n">
        <v>8</v>
      </c>
      <c r="J2" s="110" t="n">
        <v>9</v>
      </c>
      <c r="K2" s="110" t="n">
        <v>10</v>
      </c>
      <c r="L2" s="110" t="n">
        <v>11</v>
      </c>
      <c r="M2" s="110" t="n">
        <v>12</v>
      </c>
      <c r="N2" s="111"/>
      <c r="O2" s="112" t="s">
        <v>29</v>
      </c>
      <c r="P2" s="112" t="s">
        <v>30</v>
      </c>
      <c r="Q2" s="112" t="s">
        <v>31</v>
      </c>
      <c r="R2" s="112" t="s">
        <v>32</v>
      </c>
      <c r="S2" s="111"/>
      <c r="T2" s="111"/>
      <c r="U2" s="111"/>
    </row>
    <row r="3" s="109" customFormat="true" ht="15" hidden="false" customHeight="true" outlineLevel="0" collapsed="false">
      <c r="A3" s="113" t="n">
        <v>1</v>
      </c>
      <c r="B3" s="114"/>
      <c r="C3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D3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E3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F3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G3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H3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I3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J3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K3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L3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M3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N3" s="113" t="n">
        <v>1</v>
      </c>
      <c r="O3" s="108" t="n">
        <f aca="false">COUNTIF($B3:$M3,"=1")</f>
        <v>3</v>
      </c>
      <c r="P3" s="108" t="n">
        <f aca="false">COUNTIF($B3:$M3,"=2")</f>
        <v>2</v>
      </c>
      <c r="Q3" s="108" t="n">
        <f aca="false">COUNTIF($B3:$M3,"=3")</f>
        <v>2</v>
      </c>
      <c r="R3" s="108" t="n">
        <f aca="false">COUNTIF($B3:$M3,"=4")</f>
        <v>4</v>
      </c>
      <c r="S3" s="117" t="n">
        <f aca="false">SUM(O3:R3)</f>
        <v>11</v>
      </c>
      <c r="T3" s="108"/>
      <c r="U3" s="108"/>
    </row>
    <row r="4" s="109" customFormat="true" ht="15" hidden="false" customHeight="true" outlineLevel="0" collapsed="false">
      <c r="A4" s="113" t="n">
        <v>2</v>
      </c>
      <c r="B4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C4" s="114"/>
      <c r="D4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E4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F4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G4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H4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I4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J4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K4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L4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M4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N4" s="113" t="n">
        <v>2</v>
      </c>
      <c r="O4" s="108" t="n">
        <f aca="false">COUNTIF($B4:$M4,"=1")</f>
        <v>2</v>
      </c>
      <c r="P4" s="108" t="n">
        <f aca="false">COUNTIF($B4:$M4,"=2")</f>
        <v>5</v>
      </c>
      <c r="Q4" s="108" t="n">
        <f aca="false">COUNTIF($B4:$M4,"=3")</f>
        <v>2</v>
      </c>
      <c r="R4" s="108" t="n">
        <f aca="false">COUNTIF($B4:$M4,"=4")</f>
        <v>2</v>
      </c>
      <c r="S4" s="117" t="n">
        <f aca="false">SUM(O4:R4)</f>
        <v>11</v>
      </c>
      <c r="T4" s="108"/>
      <c r="U4" s="108"/>
    </row>
    <row r="5" s="109" customFormat="true" ht="15" hidden="false" customHeight="true" outlineLevel="0" collapsed="false">
      <c r="A5" s="113" t="n">
        <v>3</v>
      </c>
      <c r="B5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C5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D5" s="114"/>
      <c r="E5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F5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G5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H5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I5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J5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5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L5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M5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N5" s="113" t="n">
        <v>3</v>
      </c>
      <c r="O5" s="108" t="n">
        <f aca="false">COUNTIF($B5:$M5,"=1")</f>
        <v>3</v>
      </c>
      <c r="P5" s="108" t="n">
        <f aca="false">COUNTIF($B5:$M5,"=2")</f>
        <v>2</v>
      </c>
      <c r="Q5" s="108" t="n">
        <f aca="false">COUNTIF($B5:$M5,"=3")</f>
        <v>5</v>
      </c>
      <c r="R5" s="108" t="n">
        <f aca="false">COUNTIF($B5:$M5,"=4")</f>
        <v>1</v>
      </c>
      <c r="S5" s="117" t="n">
        <f aca="false">SUM(O5:R5)</f>
        <v>11</v>
      </c>
      <c r="T5" s="108"/>
      <c r="U5" s="108"/>
    </row>
    <row r="6" s="109" customFormat="true" ht="15" hidden="false" customHeight="true" outlineLevel="0" collapsed="false">
      <c r="A6" s="113" t="n">
        <v>4</v>
      </c>
      <c r="B6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C6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D6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E6" s="114"/>
      <c r="F6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G6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H6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I6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J6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K6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L6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M6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N6" s="113" t="n">
        <v>4</v>
      </c>
      <c r="O6" s="108" t="n">
        <f aca="false">COUNTIF($B6:$M6,"=1")</f>
        <v>4</v>
      </c>
      <c r="P6" s="108" t="n">
        <f aca="false">COUNTIF($B6:$M6,"=2")</f>
        <v>4</v>
      </c>
      <c r="Q6" s="108" t="n">
        <f aca="false">COUNTIF($B6:$M6,"=3")</f>
        <v>1</v>
      </c>
      <c r="R6" s="108" t="n">
        <f aca="false">COUNTIF($B6:$M6,"=4")</f>
        <v>2</v>
      </c>
      <c r="S6" s="117" t="n">
        <f aca="false">SUM(O6:R6)</f>
        <v>11</v>
      </c>
      <c r="T6" s="108"/>
      <c r="U6" s="108"/>
    </row>
    <row r="7" s="109" customFormat="true" ht="15" hidden="false" customHeight="true" outlineLevel="0" collapsed="false">
      <c r="A7" s="113" t="n">
        <v>5</v>
      </c>
      <c r="B7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C7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D7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E7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F7" s="114"/>
      <c r="G7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H7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I7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J7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K7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L7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M7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N7" s="113" t="n">
        <v>5</v>
      </c>
      <c r="O7" s="108" t="n">
        <f aca="false">COUNTIF($B7:$M7,"=1")</f>
        <v>2</v>
      </c>
      <c r="P7" s="108" t="n">
        <f aca="false">COUNTIF($B7:$M7,"=2")</f>
        <v>2</v>
      </c>
      <c r="Q7" s="108" t="n">
        <f aca="false">COUNTIF($B7:$M7,"=3")</f>
        <v>4</v>
      </c>
      <c r="R7" s="108" t="n">
        <f aca="false">COUNTIF($B7:$M7,"=4")</f>
        <v>3</v>
      </c>
      <c r="S7" s="117" t="n">
        <f aca="false">SUM(O7:R7)</f>
        <v>11</v>
      </c>
      <c r="T7" s="108"/>
      <c r="U7" s="108"/>
    </row>
    <row r="8" s="109" customFormat="true" ht="15" hidden="false" customHeight="true" outlineLevel="0" collapsed="false">
      <c r="A8" s="113" t="n">
        <v>6</v>
      </c>
      <c r="B8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C8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D8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E8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F8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G8" s="114"/>
      <c r="H8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I8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J8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8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L8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M8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N8" s="113" t="n">
        <v>6</v>
      </c>
      <c r="O8" s="108" t="n">
        <f aca="false">COUNTIF($B8:$M8,"=1")</f>
        <v>3</v>
      </c>
      <c r="P8" s="108" t="n">
        <f aca="false">COUNTIF($B8:$M8,"=2")</f>
        <v>3</v>
      </c>
      <c r="Q8" s="108" t="n">
        <f aca="false">COUNTIF($B8:$M8,"=3")</f>
        <v>2</v>
      </c>
      <c r="R8" s="108" t="n">
        <f aca="false">COUNTIF($B8:$M8,"=4")</f>
        <v>3</v>
      </c>
      <c r="S8" s="117" t="n">
        <f aca="false">SUM(O8:R8)</f>
        <v>11</v>
      </c>
      <c r="T8" s="108"/>
      <c r="U8" s="108"/>
    </row>
    <row r="9" s="109" customFormat="true" ht="15" hidden="false" customHeight="true" outlineLevel="0" collapsed="false">
      <c r="A9" s="113" t="n">
        <v>7</v>
      </c>
      <c r="B9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C9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D9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E9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F9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G9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H9" s="114"/>
      <c r="I9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J9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K9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L9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M9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N9" s="113" t="n">
        <v>7</v>
      </c>
      <c r="O9" s="108" t="n">
        <f aca="false">COUNTIF($B9:$M9,"=1")</f>
        <v>4</v>
      </c>
      <c r="P9" s="108" t="n">
        <f aca="false">COUNTIF($B9:$M9,"=2")</f>
        <v>3</v>
      </c>
      <c r="Q9" s="108" t="n">
        <f aca="false">COUNTIF($B9:$M9,"=3")</f>
        <v>1</v>
      </c>
      <c r="R9" s="108" t="n">
        <f aca="false">COUNTIF($B9:$M9,"=4")</f>
        <v>3</v>
      </c>
      <c r="S9" s="117" t="n">
        <f aca="false">SUM(O9:R9)</f>
        <v>11</v>
      </c>
      <c r="T9" s="108"/>
      <c r="U9" s="108"/>
    </row>
    <row r="10" s="109" customFormat="true" ht="15" hidden="false" customHeight="true" outlineLevel="0" collapsed="false">
      <c r="A10" s="113" t="n">
        <v>8</v>
      </c>
      <c r="B10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C10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D10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E10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F10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G10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H10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I10" s="114"/>
      <c r="J10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K10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L10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M10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N10" s="113" t="n">
        <v>8</v>
      </c>
      <c r="O10" s="108" t="n">
        <f aca="false">COUNTIF($B10:$M10,"=1")</f>
        <v>4</v>
      </c>
      <c r="P10" s="108" t="n">
        <f aca="false">COUNTIF($B10:$M10,"=2")</f>
        <v>1</v>
      </c>
      <c r="Q10" s="108" t="n">
        <f aca="false">COUNTIF($B10:$M10,"=3")</f>
        <v>3</v>
      </c>
      <c r="R10" s="108" t="n">
        <f aca="false">COUNTIF($B10:$M10,"=4")</f>
        <v>3</v>
      </c>
      <c r="S10" s="117" t="n">
        <f aca="false">SUM(O10:R10)</f>
        <v>11</v>
      </c>
      <c r="T10" s="108"/>
      <c r="U10" s="108"/>
    </row>
    <row r="11" s="109" customFormat="true" ht="15" hidden="false" customHeight="true" outlineLevel="0" collapsed="false">
      <c r="A11" s="113" t="n">
        <v>9</v>
      </c>
      <c r="B11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C11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D11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E11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F11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G11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H11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I11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J11" s="114"/>
      <c r="K11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L11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M11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N11" s="113" t="n">
        <v>9</v>
      </c>
      <c r="O11" s="108" t="n">
        <f aca="false">COUNTIF($B11:$M11,"=1")</f>
        <v>1</v>
      </c>
      <c r="P11" s="108" t="n">
        <f aca="false">COUNTIF($B11:$M11,"=2")</f>
        <v>2</v>
      </c>
      <c r="Q11" s="108" t="n">
        <f aca="false">COUNTIF($B11:$M11,"=3")</f>
        <v>6</v>
      </c>
      <c r="R11" s="108" t="n">
        <f aca="false">COUNTIF($B11:$M11,"=4")</f>
        <v>2</v>
      </c>
      <c r="S11" s="117" t="n">
        <f aca="false">SUM(O11:R11)</f>
        <v>11</v>
      </c>
      <c r="T11" s="108"/>
      <c r="U11" s="108"/>
    </row>
    <row r="12" s="109" customFormat="true" ht="15" hidden="false" customHeight="true" outlineLevel="0" collapsed="false">
      <c r="A12" s="113" t="n">
        <v>10</v>
      </c>
      <c r="B12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C12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D12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E12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F12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G12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H12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I12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J12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K12" s="114"/>
      <c r="L12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M12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N12" s="113" t="n">
        <v>10</v>
      </c>
      <c r="O12" s="108" t="n">
        <f aca="false">COUNTIF($B12:$M12,"=1")</f>
        <v>2</v>
      </c>
      <c r="P12" s="108" t="n">
        <f aca="false">COUNTIF($B12:$M12,"=2")</f>
        <v>3</v>
      </c>
      <c r="Q12" s="108" t="n">
        <f aca="false">COUNTIF($B12:$M12,"=3")</f>
        <v>2</v>
      </c>
      <c r="R12" s="108" t="n">
        <f aca="false">COUNTIF($B12:$M12,"=4")</f>
        <v>4</v>
      </c>
      <c r="S12" s="117" t="n">
        <f aca="false">SUM(O12:R12)</f>
        <v>11</v>
      </c>
      <c r="T12" s="108"/>
      <c r="U12" s="108"/>
    </row>
    <row r="13" s="109" customFormat="true" ht="15" hidden="false" customHeight="true" outlineLevel="0" collapsed="false">
      <c r="A13" s="113" t="n">
        <v>11</v>
      </c>
      <c r="B13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C13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D13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E13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F13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G13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H13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I13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J13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K13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L13" s="114"/>
      <c r="M13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N13" s="113" t="n">
        <v>11</v>
      </c>
      <c r="O13" s="108" t="n">
        <f aca="false">COUNTIF($B13:$M13,"=1")</f>
        <v>4</v>
      </c>
      <c r="P13" s="108" t="n">
        <f aca="false">COUNTIF($B13:$M13,"=2")</f>
        <v>4</v>
      </c>
      <c r="Q13" s="108" t="n">
        <f aca="false">COUNTIF($B13:$M13,"=3")</f>
        <v>1</v>
      </c>
      <c r="R13" s="108" t="n">
        <f aca="false">COUNTIF($B13:$M13,"=4")</f>
        <v>2</v>
      </c>
      <c r="S13" s="117" t="n">
        <f aca="false">SUM(O13:R13)</f>
        <v>11</v>
      </c>
      <c r="T13" s="108"/>
      <c r="U13" s="108"/>
    </row>
    <row r="14" s="109" customFormat="true" ht="15" hidden="false" customHeight="true" outlineLevel="0" collapsed="false">
      <c r="A14" s="113" t="n">
        <v>12</v>
      </c>
      <c r="B14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C14" s="115" t="n">
        <f aca="false">INDEX($O$30:$O$119,MATCH(CONCATENATE(CHOOSE(ROW()-1,"A","B","C","D","E","F","G","H","I","J","K","L","M"),COLUMN()+1," ",CHOOSE(COLUMN(),"A","B","C","D","E","F","G","H","I","J","K","L","M"),ROW()),$R$30:$R$119,0),1)</f>
        <v>4</v>
      </c>
      <c r="D14" s="115" t="n">
        <f aca="false">INDEX($O$30:$O$119,MATCH(CONCATENATE(CHOOSE(ROW()-1,"A","B","C","D","E","F","G","H","I","J","K","L","M"),COLUMN()+1," ",CHOOSE(COLUMN(),"A","B","C","D","E","F","G","H","I","J","K","L","M"),ROW()),$R$30:$R$119,0),1)</f>
        <v>3</v>
      </c>
      <c r="E14" s="115" t="n">
        <f aca="false">INDEX($O$30:$O$119,MATCH(CONCATENATE(CHOOSE(ROW()-1,"A","B","C","D","E","F","G","H","I","J","K","L","M"),COLUMN()+1," ",CHOOSE(COLUMN(),"A","B","C","D","E","F","G","H","I","J","K","L","M"),ROW()),$R$30:$R$119,0),1)</f>
        <v>1</v>
      </c>
      <c r="F14" s="115" t="n">
        <f aca="false">INDEX($O$30:$O$119,MATCH(CONCATENATE(CHOOSE(ROW()-1,"A","B","C","D","E","F","G","H","I","J","K","L","M"),COLUMN()+1," ",CHOOSE(COLUMN(),"A","B","C","D","E","F","G","H","I","J","K","L","M"),ROW()),$R$30:$R$119,0),1)</f>
        <v>2</v>
      </c>
      <c r="G14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H14" s="116" t="n">
        <f aca="false">INDEX($O$30:$O$119,MATCH(CONCATENATE(CHOOSE(COLUMN(),"A","B","C","D","E","F","G","H","I","J","K","L","M"),ROW()," ",CHOOSE(ROW()-1,"A","B","C","D","E","F","G","H","I","J","K","L","M"),COLUMN()+1),$R$30:$R$119,0),1)</f>
        <v>4</v>
      </c>
      <c r="I14" s="116" t="n">
        <f aca="false">INDEX($O$30:$O$119,MATCH(CONCATENATE(CHOOSE(COLUMN(),"A","B","C","D","E","F","G","H","I","J","K","L","M"),ROW()," ",CHOOSE(ROW()-1,"A","B","C","D","E","F","G","H","I","J","K","L","M"),COLUMN()+1),$R$30:$R$119,0),1)</f>
        <v>2</v>
      </c>
      <c r="J14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K14" s="116" t="n">
        <f aca="false">INDEX($O$30:$O$119,MATCH(CONCATENATE(CHOOSE(COLUMN(),"A","B","C","D","E","F","G","H","I","J","K","L","M"),ROW()," ",CHOOSE(ROW()-1,"A","B","C","D","E","F","G","H","I","J","K","L","M"),COLUMN()+1),$R$30:$R$119,0),1)</f>
        <v>3</v>
      </c>
      <c r="L14" s="116" t="n">
        <f aca="false">INDEX($O$30:$O$119,MATCH(CONCATENATE(CHOOSE(COLUMN(),"A","B","C","D","E","F","G","H","I","J","K","L","M"),ROW()," ",CHOOSE(ROW()-1,"A","B","C","D","E","F","G","H","I","J","K","L","M"),COLUMN()+1),$R$30:$R$119,0),1)</f>
        <v>1</v>
      </c>
      <c r="M14" s="114"/>
      <c r="N14" s="113" t="n">
        <v>12</v>
      </c>
      <c r="O14" s="108" t="n">
        <f aca="false">COUNTIF($B14:$M14,"=1")</f>
        <v>2</v>
      </c>
      <c r="P14" s="108" t="n">
        <f aca="false">COUNTIF($B14:$M14,"=2")</f>
        <v>3</v>
      </c>
      <c r="Q14" s="108" t="n">
        <f aca="false">COUNTIF($B14:$M14,"=3")</f>
        <v>3</v>
      </c>
      <c r="R14" s="108" t="n">
        <f aca="false">COUNTIF($B14:$M14,"=4")</f>
        <v>3</v>
      </c>
      <c r="S14" s="117" t="n">
        <f aca="false">SUM(O14:R14)</f>
        <v>11</v>
      </c>
      <c r="T14" s="108"/>
      <c r="U14" s="108"/>
    </row>
    <row r="15" s="109" customFormat="true" ht="15" hidden="false" customHeight="true" outlineLevel="0" collapsed="false">
      <c r="A15" s="107" t="s">
        <v>27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="109" customFormat="true" ht="15" hidden="false" customHeight="true" outlineLevel="0" collapsed="false">
      <c r="A16" s="110" t="s">
        <v>33</v>
      </c>
      <c r="B16" s="110" t="n">
        <v>1</v>
      </c>
      <c r="C16" s="110" t="n">
        <v>2</v>
      </c>
      <c r="D16" s="110" t="n">
        <v>3</v>
      </c>
      <c r="E16" s="110" t="n">
        <v>4</v>
      </c>
      <c r="F16" s="110" t="n">
        <v>5</v>
      </c>
      <c r="G16" s="110" t="n">
        <v>6</v>
      </c>
      <c r="H16" s="110" t="n">
        <v>7</v>
      </c>
      <c r="I16" s="110" t="n">
        <v>8</v>
      </c>
      <c r="J16" s="110" t="n">
        <v>9</v>
      </c>
      <c r="K16" s="110" t="n">
        <v>10</v>
      </c>
      <c r="L16" s="110" t="n">
        <v>11</v>
      </c>
      <c r="M16" s="110" t="n">
        <v>12</v>
      </c>
      <c r="N16" s="111"/>
      <c r="O16" s="112" t="s">
        <v>34</v>
      </c>
      <c r="P16" s="112" t="s">
        <v>35</v>
      </c>
      <c r="Q16" s="112" t="s">
        <v>34</v>
      </c>
      <c r="R16" s="112" t="s">
        <v>35</v>
      </c>
      <c r="S16" s="112" t="s">
        <v>34</v>
      </c>
      <c r="T16" s="112" t="s">
        <v>35</v>
      </c>
      <c r="U16" s="112" t="s">
        <v>34</v>
      </c>
    </row>
    <row r="17" s="109" customFormat="true" ht="15" hidden="false" customHeight="true" outlineLevel="0" collapsed="false">
      <c r="A17" s="113" t="n">
        <v>1</v>
      </c>
      <c r="B17" s="114"/>
      <c r="C17" s="115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D17" s="115" t="n">
        <f aca="false">INDEX($P$30:$P$119,MATCH(CONCATENATE(CHOOSE(ROW()-15,"A","B","C","D","E","F","G","H","I","J","K","L","M"),COLUMN()+1," ",CHOOSE(COLUMN(),"A","B","C","D","E","F","G","H","I","J","K","L","M"),ROW()-14),$R$30:$R$119,0),1)</f>
        <v>6</v>
      </c>
      <c r="E17" s="115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F17" s="115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G17" s="115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H17" s="115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I17" s="116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J17" s="116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K17" s="116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L17" s="116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M17" s="116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N17" s="113" t="n">
        <v>1</v>
      </c>
      <c r="O17" s="108"/>
      <c r="P17" s="108" t="n">
        <v>3</v>
      </c>
      <c r="Q17" s="108" t="n">
        <v>4</v>
      </c>
      <c r="R17" s="108" t="n">
        <v>3</v>
      </c>
      <c r="S17" s="108" t="n">
        <v>7</v>
      </c>
      <c r="T17" s="108"/>
      <c r="U17" s="108" t="n">
        <f aca="false">SUM($O17:$T17)</f>
        <v>17</v>
      </c>
    </row>
    <row r="18" s="109" customFormat="true" ht="15" hidden="false" customHeight="true" outlineLevel="0" collapsed="false">
      <c r="A18" s="113" t="n">
        <v>2</v>
      </c>
      <c r="B18" s="116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C18" s="114"/>
      <c r="D18" s="115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E18" s="115" t="n">
        <f aca="false">INDEX($P$30:$P$119,MATCH(CONCATENATE(CHOOSE(ROW()-15,"A","B","C","D","E","F","G","H","I","J","K","L","M"),COLUMN()+1," ",CHOOSE(COLUMN(),"A","B","C","D","E","F","G","H","I","J","K","L","M"),ROW()-14),$R$30:$R$119,0),1)</f>
        <v>6</v>
      </c>
      <c r="F18" s="115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G18" s="115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H18" s="115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I18" s="115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J18" s="116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K18" s="116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L18" s="116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M18" s="116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N18" s="113" t="n">
        <v>2</v>
      </c>
      <c r="O18" s="108"/>
      <c r="P18" s="108" t="n">
        <v>3</v>
      </c>
      <c r="Q18" s="108" t="n">
        <v>5</v>
      </c>
      <c r="R18" s="108" t="n">
        <v>3</v>
      </c>
      <c r="S18" s="108" t="n">
        <v>6</v>
      </c>
      <c r="T18" s="108"/>
      <c r="U18" s="108" t="n">
        <f aca="false">SUM($O18:$T18)</f>
        <v>17</v>
      </c>
    </row>
    <row r="19" s="109" customFormat="true" ht="15" hidden="false" customHeight="true" outlineLevel="0" collapsed="false">
      <c r="A19" s="113" t="n">
        <v>3</v>
      </c>
      <c r="B19" s="116" t="n">
        <f aca="false">INDEX($P$30:$P$119,MATCH(CONCATENATE(CHOOSE(COLUMN(),"A","B","C","D","E","F","G","H","I","J","K","L","M"),ROW()-14," ",CHOOSE(ROW()-15,"A","B","C","D","E","F","G","H","I","J","K","L","M"),COLUMN()+1),$R$30:$R$119,0),1)</f>
        <v>6</v>
      </c>
      <c r="C19" s="116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D19" s="114"/>
      <c r="E19" s="115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F19" s="115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G19" s="115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H19" s="115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I19" s="115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J19" s="115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K19" s="116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L19" s="116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M19" s="116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N19" s="113" t="n">
        <v>3</v>
      </c>
      <c r="O19" s="108"/>
      <c r="P19" s="108" t="n">
        <v>3</v>
      </c>
      <c r="Q19" s="108" t="n">
        <v>6</v>
      </c>
      <c r="R19" s="108" t="n">
        <v>3</v>
      </c>
      <c r="S19" s="108" t="n">
        <v>5</v>
      </c>
      <c r="T19" s="108"/>
      <c r="U19" s="108" t="n">
        <f aca="false">SUM($O19:$T19)</f>
        <v>17</v>
      </c>
    </row>
    <row r="20" s="109" customFormat="true" ht="15" hidden="false" customHeight="true" outlineLevel="0" collapsed="false">
      <c r="A20" s="113" t="n">
        <v>4</v>
      </c>
      <c r="B20" s="116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C20" s="116" t="n">
        <f aca="false">INDEX($P$30:$P$119,MATCH(CONCATENATE(CHOOSE(COLUMN(),"A","B","C","D","E","F","G","H","I","J","K","L","M"),ROW()-14," ",CHOOSE(ROW()-15,"A","B","C","D","E","F","G","H","I","J","K","L","M"),COLUMN()+1),$R$30:$R$119,0),1)</f>
        <v>6</v>
      </c>
      <c r="D20" s="116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E20" s="114"/>
      <c r="F20" s="115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G20" s="115" t="n">
        <f aca="false">INDEX($P$30:$P$119,MATCH(CONCATENATE(CHOOSE(ROW()-15,"A","B","C","D","E","F","G","H","I","J","K","L","M"),COLUMN()+1," ",CHOOSE(COLUMN(),"A","B","C","D","E","F","G","H","I","J","K","L","M"),ROW()-14),$R$30:$R$119,0),1)</f>
        <v>7</v>
      </c>
      <c r="H20" s="115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I20" s="115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J20" s="115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K20" s="115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L20" s="116" t="n">
        <f aca="false">INDEX($P$30:$P$119,MATCH(CONCATENATE(CHOOSE(COLUMN(),"A","B","C","D","E","F","G","H","I","J","K","L","M"),ROW()-14," ",CHOOSE(ROW()-15,"A","B","C","D","E","F","G","H","I","J","K","L","M"),COLUMN()+1),$R$30:$R$119,0),1)</f>
        <v>4</v>
      </c>
      <c r="M20" s="116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N20" s="113" t="n">
        <v>4</v>
      </c>
      <c r="O20" s="108"/>
      <c r="P20" s="108" t="n">
        <v>3</v>
      </c>
      <c r="Q20" s="108" t="n">
        <v>7</v>
      </c>
      <c r="R20" s="108" t="n">
        <v>3</v>
      </c>
      <c r="S20" s="108" t="n">
        <v>4</v>
      </c>
      <c r="T20" s="108"/>
      <c r="U20" s="108" t="n">
        <f aca="false">SUM($O20:$T20)</f>
        <v>17</v>
      </c>
    </row>
    <row r="21" s="109" customFormat="true" ht="15" hidden="false" customHeight="true" outlineLevel="0" collapsed="false">
      <c r="A21" s="113" t="n">
        <v>5</v>
      </c>
      <c r="B21" s="116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C21" s="116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D21" s="116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E21" s="116" t="n">
        <f aca="false">INDEX($P$30:$P$119,MATCH(CONCATENATE(CHOOSE(COLUMN(),"A","B","C","D","E","F","G","H","I","J","K","L","M"),ROW()-14," ",CHOOSE(ROW()-15,"A","B","C","D","E","F","G","H","I","J","K","L","M"),COLUMN()+1),$R$30:$R$119,0),1)</f>
        <v>14</v>
      </c>
      <c r="F21" s="114"/>
      <c r="G21" s="115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H21" s="115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I21" s="115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J21" s="115" t="n">
        <f aca="false">INDEX($P$30:$P$119,MATCH(CONCATENATE(CHOOSE(ROW()-15,"A","B","C","D","E","F","G","H","I","J","K","L","M"),COLUMN()+1," ",CHOOSE(COLUMN(),"A","B","C","D","E","F","G","H","I","J","K","L","M"),ROW()-14),$R$30:$R$119,0),1)</f>
        <v>8</v>
      </c>
      <c r="K21" s="115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L21" s="115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M21" s="116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N21" s="113" t="n">
        <v>5</v>
      </c>
      <c r="O21" s="108" t="n">
        <v>3</v>
      </c>
      <c r="P21" s="108" t="n">
        <v>3</v>
      </c>
      <c r="Q21" s="108" t="n">
        <v>4</v>
      </c>
      <c r="R21" s="108" t="n">
        <v>3</v>
      </c>
      <c r="S21" s="108" t="n">
        <v>4</v>
      </c>
      <c r="T21" s="108"/>
      <c r="U21" s="108" t="n">
        <f aca="false">SUM($O21:$T21)</f>
        <v>17</v>
      </c>
    </row>
    <row r="22" s="109" customFormat="true" ht="15" hidden="false" customHeight="true" outlineLevel="0" collapsed="false">
      <c r="A22" s="113" t="n">
        <v>6</v>
      </c>
      <c r="B22" s="116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C22" s="116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D22" s="116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E22" s="116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F22" s="116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G22" s="114"/>
      <c r="H22" s="115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I22" s="115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J22" s="115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K22" s="115" t="n">
        <f aca="false">INDEX($P$30:$P$119,MATCH(CONCATENATE(CHOOSE(ROW()-15,"A","B","C","D","E","F","G","H","I","J","K","L","M"),COLUMN()+1," ",CHOOSE(COLUMN(),"A","B","C","D","E","F","G","H","I","J","K","L","M"),ROW()-14),$R$30:$R$119,0),1)</f>
        <v>9</v>
      </c>
      <c r="L22" s="115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M22" s="115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N22" s="113" t="n">
        <v>6</v>
      </c>
      <c r="O22" s="108" t="n">
        <v>3</v>
      </c>
      <c r="P22" s="108" t="n">
        <v>3</v>
      </c>
      <c r="Q22" s="108" t="n">
        <v>5</v>
      </c>
      <c r="R22" s="108" t="n">
        <v>3</v>
      </c>
      <c r="S22" s="108" t="n">
        <v>3</v>
      </c>
      <c r="T22" s="108"/>
      <c r="U22" s="108" t="n">
        <f aca="false">SUM($O22:$T22)</f>
        <v>17</v>
      </c>
    </row>
    <row r="23" s="109" customFormat="true" ht="15" hidden="false" customHeight="true" outlineLevel="0" collapsed="false">
      <c r="A23" s="113" t="n">
        <v>7</v>
      </c>
      <c r="B23" s="116" t="n">
        <f aca="false">INDEX($P$30:$P$119,MATCH(CONCATENATE(CHOOSE(COLUMN(),"A","B","C","D","E","F","G","H","I","J","K","L","M"),ROW()-14," ",CHOOSE(ROW()-15,"A","B","C","D","E","F","G","H","I","J","K","L","M"),COLUMN()+1),$R$30:$R$119,0),1)</f>
        <v>16</v>
      </c>
      <c r="C23" s="116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D23" s="116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E23" s="116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F23" s="116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G23" s="116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H23" s="114"/>
      <c r="I23" s="115" t="n">
        <f aca="false">INDEX($P$30:$P$119,MATCH(CONCATENATE(CHOOSE(ROW()-15,"A","B","C","D","E","F","G","H","I","J","K","L","M"),COLUMN()+1," ",CHOOSE(COLUMN(),"A","B","C","D","E","F","G","H","I","J","K","L","M"),ROW()-14),$R$30:$R$119,0),1)</f>
        <v>17</v>
      </c>
      <c r="J23" s="115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K23" s="115" t="n">
        <f aca="false">INDEX($P$30:$P$119,MATCH(CONCATENATE(CHOOSE(ROW()-15,"A","B","C","D","E","F","G","H","I","J","K","L","M"),COLUMN()+1," ",CHOOSE(COLUMN(),"A","B","C","D","E","F","G","H","I","J","K","L","M"),ROW()-14),$R$30:$R$119,0),1)</f>
        <v>10</v>
      </c>
      <c r="L23" s="115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M23" s="115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N23" s="113" t="n">
        <v>7</v>
      </c>
      <c r="O23" s="108" t="n">
        <v>3</v>
      </c>
      <c r="P23" s="108" t="n">
        <v>3</v>
      </c>
      <c r="Q23" s="108" t="n">
        <v>6</v>
      </c>
      <c r="R23" s="108" t="n">
        <v>3</v>
      </c>
      <c r="S23" s="108" t="n">
        <v>2</v>
      </c>
      <c r="T23" s="108"/>
      <c r="U23" s="108" t="n">
        <f aca="false">SUM($O23:$T23)</f>
        <v>17</v>
      </c>
    </row>
    <row r="24" s="109" customFormat="true" ht="15" hidden="false" customHeight="true" outlineLevel="0" collapsed="false">
      <c r="A24" s="113" t="n">
        <v>8</v>
      </c>
      <c r="B24" s="115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C24" s="116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D24" s="116" t="n">
        <f aca="false">INDEX($P$30:$P$119,MATCH(CONCATENATE(CHOOSE(COLUMN(),"A","B","C","D","E","F","G","H","I","J","K","L","M"),ROW()-14," ",CHOOSE(ROW()-15,"A","B","C","D","E","F","G","H","I","J","K","L","M"),COLUMN()+1),$R$30:$R$119,0),1)</f>
        <v>7</v>
      </c>
      <c r="E24" s="116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F24" s="116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G24" s="116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H24" s="116" t="n">
        <f aca="false">INDEX($P$30:$P$119,MATCH(CONCATENATE(CHOOSE(COLUMN(),"A","B","C","D","E","F","G","H","I","J","K","L","M"),ROW()-14," ",CHOOSE(ROW()-15,"A","B","C","D","E","F","G","H","I","J","K","L","M"),COLUMN()+1),$R$30:$R$119,0),1)</f>
        <v>17</v>
      </c>
      <c r="I24" s="114"/>
      <c r="J24" s="115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K24" s="115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L24" s="115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M24" s="115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N24" s="113" t="n">
        <v>8</v>
      </c>
      <c r="O24" s="108" t="n">
        <v>3</v>
      </c>
      <c r="P24" s="108" t="n">
        <v>3</v>
      </c>
      <c r="Q24" s="108" t="n">
        <v>7</v>
      </c>
      <c r="R24" s="108" t="n">
        <v>3</v>
      </c>
      <c r="S24" s="108" t="n">
        <v>1</v>
      </c>
      <c r="T24" s="108"/>
      <c r="U24" s="108" t="n">
        <f aca="false">SUM($O24:$T24)</f>
        <v>17</v>
      </c>
    </row>
    <row r="25" s="109" customFormat="true" ht="15" hidden="false" customHeight="true" outlineLevel="0" collapsed="false">
      <c r="A25" s="113" t="n">
        <v>9</v>
      </c>
      <c r="B25" s="115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C25" s="115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D25" s="116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E25" s="116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F25" s="116" t="n">
        <f aca="false">INDEX($P$30:$P$119,MATCH(CONCATENATE(CHOOSE(COLUMN(),"A","B","C","D","E","F","G","H","I","J","K","L","M"),ROW()-14," ",CHOOSE(ROW()-15,"A","B","C","D","E","F","G","H","I","J","K","L","M"),COLUMN()+1),$R$30:$R$119,0),1)</f>
        <v>8</v>
      </c>
      <c r="G25" s="116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H25" s="116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I25" s="116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J25" s="114"/>
      <c r="K25" s="115" t="n">
        <f aca="false">INDEX($P$30:$P$119,MATCH(CONCATENATE(CHOOSE(ROW()-15,"A","B","C","D","E","F","G","H","I","J","K","L","M"),COLUMN()+1," ",CHOOSE(COLUMN(),"A","B","C","D","E","F","G","H","I","J","K","L","M"),ROW()-14),$R$30:$R$119,0),1)</f>
        <v>3</v>
      </c>
      <c r="L25" s="115" t="n">
        <f aca="false">INDEX($P$30:$P$119,MATCH(CONCATENATE(CHOOSE(ROW()-15,"A","B","C","D","E","F","G","H","I","J","K","L","M"),COLUMN()+1," ",CHOOSE(COLUMN(),"A","B","C","D","E","F","G","H","I","J","K","L","M"),ROW()-14),$R$30:$R$119,0),1)</f>
        <v>1</v>
      </c>
      <c r="M25" s="115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N25" s="113" t="n">
        <v>9</v>
      </c>
      <c r="O25" s="108" t="n">
        <v>5</v>
      </c>
      <c r="P25" s="108" t="n">
        <v>2</v>
      </c>
      <c r="Q25" s="108" t="n">
        <v>6</v>
      </c>
      <c r="R25" s="108" t="n">
        <v>4</v>
      </c>
      <c r="S25" s="108"/>
      <c r="T25" s="108"/>
      <c r="U25" s="108" t="n">
        <f aca="false">SUM($O25:$T25)</f>
        <v>17</v>
      </c>
    </row>
    <row r="26" s="109" customFormat="true" ht="15" hidden="false" customHeight="true" outlineLevel="0" collapsed="false">
      <c r="A26" s="113" t="n">
        <v>10</v>
      </c>
      <c r="B26" s="115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C26" s="115" t="n">
        <f aca="false">INDEX($P$30:$P$119,MATCH(CONCATENATE(CHOOSE(ROW()-15,"A","B","C","D","E","F","G","H","I","J","K","L","M"),COLUMN()+1," ",CHOOSE(COLUMN(),"A","B","C","D","E","F","G","H","I","J","K","L","M"),ROW()-14),$R$30:$R$119,0),1)</f>
        <v>12</v>
      </c>
      <c r="D26" s="115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E26" s="116" t="n">
        <f aca="false">INDEX($P$30:$P$119,MATCH(CONCATENATE(CHOOSE(COLUMN(),"A","B","C","D","E","F","G","H","I","J","K","L","M"),ROW()-14," ",CHOOSE(ROW()-15,"A","B","C","D","E","F","G","H","I","J","K","L","M"),COLUMN()+1),$R$30:$R$119,0),1)</f>
        <v>5</v>
      </c>
      <c r="F26" s="116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G26" s="116" t="n">
        <f aca="false">INDEX($P$30:$P$119,MATCH(CONCATENATE(CHOOSE(COLUMN(),"A","B","C","D","E","F","G","H","I","J","K","L","M"),ROW()-14," ",CHOOSE(ROW()-15,"A","B","C","D","E","F","G","H","I","J","K","L","M"),COLUMN()+1),$R$30:$R$119,0),1)</f>
        <v>9</v>
      </c>
      <c r="H26" s="116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I26" s="116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J26" s="116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K26" s="114"/>
      <c r="L26" s="115" t="n">
        <f aca="false">INDEX($P$30:$P$119,MATCH(CONCATENATE(CHOOSE(ROW()-15,"A","B","C","D","E","F","G","H","I","J","K","L","M"),COLUMN()+1," ",CHOOSE(COLUMN(),"A","B","C","D","E","F","G","H","I","J","K","L","M"),ROW()-14),$R$30:$R$119,0),1)</f>
        <v>11</v>
      </c>
      <c r="M26" s="115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N26" s="113" t="n">
        <v>10</v>
      </c>
      <c r="O26" s="108" t="n">
        <v>5</v>
      </c>
      <c r="P26" s="108" t="n">
        <v>3</v>
      </c>
      <c r="Q26" s="108" t="n">
        <v>6</v>
      </c>
      <c r="R26" s="108" t="n">
        <v>3</v>
      </c>
      <c r="S26" s="108"/>
      <c r="T26" s="108"/>
      <c r="U26" s="108" t="n">
        <f aca="false">SUM($O26:$T26)</f>
        <v>17</v>
      </c>
    </row>
    <row r="27" s="109" customFormat="true" ht="15" hidden="false" customHeight="true" outlineLevel="0" collapsed="false">
      <c r="A27" s="113" t="n">
        <v>11</v>
      </c>
      <c r="B27" s="115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C27" s="115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D27" s="115" t="n">
        <f aca="false">INDEX($P$30:$P$119,MATCH(CONCATENATE(CHOOSE(ROW()-15,"A","B","C","D","E","F","G","H","I","J","K","L","M"),COLUMN()+1," ",CHOOSE(COLUMN(),"A","B","C","D","E","F","G","H","I","J","K","L","M"),ROW()-14),$R$30:$R$119,0),1)</f>
        <v>13</v>
      </c>
      <c r="E27" s="115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F27" s="116" t="n">
        <f aca="false">INDEX($P$30:$P$119,MATCH(CONCATENATE(CHOOSE(COLUMN(),"A","B","C","D","E","F","G","H","I","J","K","L","M"),ROW()-14," ",CHOOSE(ROW()-15,"A","B","C","D","E","F","G","H","I","J","K","L","M"),COLUMN()+1),$R$30:$R$119,0),1)</f>
        <v>10</v>
      </c>
      <c r="G27" s="116" t="n">
        <f aca="false">INDEX($P$30:$P$119,MATCH(CONCATENATE(CHOOSE(COLUMN(),"A","B","C","D","E","F","G","H","I","J","K","L","M"),ROW()-14," ",CHOOSE(ROW()-15,"A","B","C","D","E","F","G","H","I","J","K","L","M"),COLUMN()+1),$R$30:$R$119,0),1)</f>
        <v>2</v>
      </c>
      <c r="H27" s="116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I27" s="116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J27" s="116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K27" s="116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L27" s="114"/>
      <c r="M27" s="115" t="n">
        <f aca="false">INDEX($P$30:$P$119,MATCH(CONCATENATE(CHOOSE(ROW()-15,"A","B","C","D","E","F","G","H","I","J","K","L","M"),COLUMN()+1," ",CHOOSE(COLUMN(),"A","B","C","D","E","F","G","H","I","J","K","L","M"),ROW()-14),$R$30:$R$119,0),1)</f>
        <v>15</v>
      </c>
      <c r="N27" s="113" t="n">
        <v>11</v>
      </c>
      <c r="O27" s="108" t="n">
        <v>5</v>
      </c>
      <c r="P27" s="108" t="n">
        <v>4</v>
      </c>
      <c r="Q27" s="108" t="n">
        <v>6</v>
      </c>
      <c r="R27" s="108" t="n">
        <v>2</v>
      </c>
      <c r="S27" s="108"/>
      <c r="T27" s="108"/>
      <c r="U27" s="108" t="n">
        <f aca="false">SUM($O27:$T27)</f>
        <v>17</v>
      </c>
    </row>
    <row r="28" s="109" customFormat="true" ht="15" hidden="false" customHeight="true" outlineLevel="0" collapsed="false">
      <c r="A28" s="113" t="n">
        <v>12</v>
      </c>
      <c r="B28" s="115" t="n">
        <f aca="false">INDEX($P$30:$P$119,MATCH(CONCATENATE(CHOOSE(ROW()-15,"A","B","C","D","E","F","G","H","I","J","K","L","M"),COLUMN()+1," ",CHOOSE(COLUMN(),"A","B","C","D","E","F","G","H","I","J","K","L","M"),ROW()-14),$R$30:$R$119,0),1)</f>
        <v>4</v>
      </c>
      <c r="C28" s="115" t="n">
        <f aca="false">INDEX($P$30:$P$119,MATCH(CONCATENATE(CHOOSE(ROW()-15,"A","B","C","D","E","F","G","H","I","J","K","L","M"),COLUMN()+1," ",CHOOSE(COLUMN(),"A","B","C","D","E","F","G","H","I","J","K","L","M"),ROW()-14),$R$30:$R$119,0),1)</f>
        <v>5</v>
      </c>
      <c r="D28" s="115" t="n">
        <f aca="false">INDEX($P$30:$P$119,MATCH(CONCATENATE(CHOOSE(ROW()-15,"A","B","C","D","E","F","G","H","I","J","K","L","M"),COLUMN()+1," ",CHOOSE(COLUMN(),"A","B","C","D","E","F","G","H","I","J","K","L","M"),ROW()-14),$R$30:$R$119,0),1)</f>
        <v>14</v>
      </c>
      <c r="E28" s="115" t="n">
        <f aca="false">INDEX($P$30:$P$119,MATCH(CONCATENATE(CHOOSE(ROW()-15,"A","B","C","D","E","F","G","H","I","J","K","L","M"),COLUMN()+1," ",CHOOSE(COLUMN(),"A","B","C","D","E","F","G","H","I","J","K","L","M"),ROW()-14),$R$30:$R$119,0),1)</f>
        <v>16</v>
      </c>
      <c r="F28" s="115" t="n">
        <f aca="false">INDEX($P$30:$P$119,MATCH(CONCATENATE(CHOOSE(ROW()-15,"A","B","C","D","E","F","G","H","I","J","K","L","M"),COLUMN()+1," ",CHOOSE(COLUMN(),"A","B","C","D","E","F","G","H","I","J","K","L","M"),ROW()-14),$R$30:$R$119,0),1)</f>
        <v>2</v>
      </c>
      <c r="G28" s="116" t="n">
        <f aca="false">INDEX($P$30:$P$119,MATCH(CONCATENATE(CHOOSE(COLUMN(),"A","B","C","D","E","F","G","H","I","J","K","L","M"),ROW()-14," ",CHOOSE(ROW()-15,"A","B","C","D","E","F","G","H","I","J","K","L","M"),COLUMN()+1),$R$30:$R$119,0),1)</f>
        <v>3</v>
      </c>
      <c r="H28" s="116" t="n">
        <f aca="false">INDEX($P$30:$P$119,MATCH(CONCATENATE(CHOOSE(COLUMN(),"A","B","C","D","E","F","G","H","I","J","K","L","M"),ROW()-14," ",CHOOSE(ROW()-15,"A","B","C","D","E","F","G","H","I","J","K","L","M"),COLUMN()+1),$R$30:$R$119,0),1)</f>
        <v>1</v>
      </c>
      <c r="I28" s="116" t="n">
        <f aca="false">INDEX($P$30:$P$119,MATCH(CONCATENATE(CHOOSE(COLUMN(),"A","B","C","D","E","F","G","H","I","J","K","L","M"),ROW()-14," ",CHOOSE(ROW()-15,"A","B","C","D","E","F","G","H","I","J","K","L","M"),COLUMN()+1),$R$30:$R$119,0),1)</f>
        <v>12</v>
      </c>
      <c r="J28" s="116" t="n">
        <f aca="false">INDEX($P$30:$P$119,MATCH(CONCATENATE(CHOOSE(COLUMN(),"A","B","C","D","E","F","G","H","I","J","K","L","M"),ROW()-14," ",CHOOSE(ROW()-15,"A","B","C","D","E","F","G","H","I","J","K","L","M"),COLUMN()+1),$R$30:$R$119,0),1)</f>
        <v>11</v>
      </c>
      <c r="K28" s="116" t="n">
        <f aca="false">INDEX($P$30:$P$119,MATCH(CONCATENATE(CHOOSE(COLUMN(),"A","B","C","D","E","F","G","H","I","J","K","L","M"),ROW()-14," ",CHOOSE(ROW()-15,"A","B","C","D","E","F","G","H","I","J","K","L","M"),COLUMN()+1),$R$30:$R$119,0),1)</f>
        <v>13</v>
      </c>
      <c r="L28" s="116" t="n">
        <f aca="false">INDEX($P$30:$P$119,MATCH(CONCATENATE(CHOOSE(COLUMN(),"A","B","C","D","E","F","G","H","I","J","K","L","M"),ROW()-14," ",CHOOSE(ROW()-15,"A","B","C","D","E","F","G","H","I","J","K","L","M"),COLUMN()+1),$R$30:$R$119,0),1)</f>
        <v>15</v>
      </c>
      <c r="M28" s="114"/>
      <c r="N28" s="113" t="n">
        <v>12</v>
      </c>
      <c r="O28" s="108" t="n">
        <v>5</v>
      </c>
      <c r="P28" s="108" t="n">
        <v>5</v>
      </c>
      <c r="Q28" s="108" t="n">
        <v>6</v>
      </c>
      <c r="R28" s="108" t="n">
        <v>1</v>
      </c>
      <c r="S28" s="108"/>
      <c r="T28" s="108"/>
      <c r="U28" s="108" t="n">
        <f aca="false">SUM($O28:$T28)</f>
        <v>17</v>
      </c>
    </row>
    <row r="29" s="109" customFormat="true" ht="15" hidden="false" customHeight="true" outlineLevel="0" collapsed="false">
      <c r="A29" s="118" t="s">
        <v>36</v>
      </c>
      <c r="B29" s="110" t="s">
        <v>37</v>
      </c>
      <c r="C29" s="110"/>
      <c r="D29" s="108"/>
      <c r="E29" s="119" t="s">
        <v>38</v>
      </c>
      <c r="F29" s="119"/>
      <c r="G29" s="119"/>
      <c r="H29" s="119"/>
      <c r="I29" s="119"/>
      <c r="J29" s="108"/>
      <c r="K29" s="120" t="s">
        <v>33</v>
      </c>
      <c r="L29" s="121" t="s">
        <v>39</v>
      </c>
      <c r="M29" s="121"/>
      <c r="N29" s="122" t="s">
        <v>40</v>
      </c>
      <c r="O29" s="123" t="s">
        <v>28</v>
      </c>
      <c r="P29" s="120" t="s">
        <v>33</v>
      </c>
      <c r="Q29" s="108"/>
      <c r="R29" s="108"/>
      <c r="S29" s="108"/>
      <c r="T29" s="108"/>
      <c r="U29" s="108"/>
    </row>
    <row r="30" s="109" customFormat="true" ht="15" hidden="false" customHeight="true" outlineLevel="0" collapsed="false">
      <c r="A30" s="124" t="n">
        <v>1</v>
      </c>
      <c r="B30" s="125" t="n">
        <v>8</v>
      </c>
      <c r="C30" s="125" t="n">
        <v>6</v>
      </c>
      <c r="D30" s="108"/>
      <c r="E30" s="108"/>
      <c r="F30" s="108"/>
      <c r="G30" s="108"/>
      <c r="H30" s="108"/>
      <c r="I30" s="126" t="s">
        <v>41</v>
      </c>
      <c r="J30" s="108"/>
      <c r="K30" s="124" t="n">
        <v>1</v>
      </c>
      <c r="L30" s="127" t="n">
        <f aca="false">$B30</f>
        <v>8</v>
      </c>
      <c r="M30" s="128" t="n">
        <f aca="false">$C30</f>
        <v>6</v>
      </c>
      <c r="N30" s="129" t="str">
        <f aca="false">IF(ISBLANK('RR page 1'!$K4),"",IF('RR page 1'!$K4="B",$B30,$C30))</f>
        <v/>
      </c>
      <c r="O30" s="130" t="n">
        <v>1</v>
      </c>
      <c r="P30" s="124" t="n">
        <v>1</v>
      </c>
      <c r="Q30" s="108"/>
      <c r="R30" s="131" t="str">
        <f aca="false">CONCATENATE(ADDRESS($B30+2,$C30+1,4,1)," ",ADDRESS($C30+2,$B30+1,4,1))</f>
        <v>G10 I8</v>
      </c>
      <c r="S30" s="132"/>
      <c r="T30" s="132"/>
      <c r="U30" s="108"/>
    </row>
    <row r="31" s="109" customFormat="true" ht="15" hidden="false" customHeight="true" outlineLevel="0" collapsed="false">
      <c r="A31" s="124" t="n">
        <v>1</v>
      </c>
      <c r="B31" s="125" t="n">
        <v>11</v>
      </c>
      <c r="C31" s="125" t="n">
        <v>9</v>
      </c>
      <c r="D31" s="108"/>
      <c r="E31" s="108"/>
      <c r="F31" s="108"/>
      <c r="G31" s="108"/>
      <c r="H31" s="108"/>
      <c r="I31" s="108"/>
      <c r="J31" s="108"/>
      <c r="K31" s="124"/>
      <c r="L31" s="127" t="n">
        <f aca="false">$B31</f>
        <v>11</v>
      </c>
      <c r="M31" s="128" t="n">
        <f aca="false">$C31</f>
        <v>9</v>
      </c>
      <c r="N31" s="129" t="str">
        <f aca="false">IF(ISBLANK('RR page 1'!$K5),"",IF('RR page 1'!$K5="B",$B31,$C31))</f>
        <v/>
      </c>
      <c r="O31" s="130" t="n">
        <v>2</v>
      </c>
      <c r="P31" s="124" t="n">
        <v>1</v>
      </c>
      <c r="Q31" s="108"/>
      <c r="R31" s="131" t="str">
        <f aca="false">CONCATENATE(ADDRESS($B31+2,$C31+1,4,1)," ",ADDRESS($C31+2,$B31+1,4,1))</f>
        <v>J13 L11</v>
      </c>
      <c r="S31" s="132"/>
      <c r="T31" s="132"/>
      <c r="U31" s="108"/>
    </row>
    <row r="32" s="109" customFormat="true" ht="15" hidden="false" customHeight="true" outlineLevel="0" collapsed="false">
      <c r="A32" s="124" t="n">
        <v>1</v>
      </c>
      <c r="B32" s="125" t="n">
        <v>10</v>
      </c>
      <c r="C32" s="125" t="n">
        <v>5</v>
      </c>
      <c r="D32" s="108"/>
      <c r="E32" s="108"/>
      <c r="F32" s="108"/>
      <c r="G32" s="108"/>
      <c r="H32" s="108"/>
      <c r="I32" s="108"/>
      <c r="J32" s="108"/>
      <c r="K32" s="124"/>
      <c r="L32" s="127" t="n">
        <f aca="false">$B32</f>
        <v>10</v>
      </c>
      <c r="M32" s="128" t="n">
        <f aca="false">$C32</f>
        <v>5</v>
      </c>
      <c r="N32" s="129" t="str">
        <f aca="false">IF(ISBLANK('RR page 1'!$K6),"",IF('RR page 1'!$K6="B",$B32,$C32))</f>
        <v/>
      </c>
      <c r="O32" s="130" t="n">
        <v>3</v>
      </c>
      <c r="P32" s="124" t="n">
        <v>1</v>
      </c>
      <c r="Q32" s="108"/>
      <c r="R32" s="131" t="str">
        <f aca="false">CONCATENATE(ADDRESS($B32+2,$C32+1,4,1)," ",ADDRESS($C32+2,$B32+1,4,1))</f>
        <v>F12 K7</v>
      </c>
      <c r="S32" s="132"/>
      <c r="T32" s="132"/>
      <c r="U32" s="108"/>
    </row>
    <row r="33" s="109" customFormat="true" ht="15" hidden="false" customHeight="true" outlineLevel="0" collapsed="false">
      <c r="A33" s="124" t="n">
        <v>1</v>
      </c>
      <c r="B33" s="125" t="n">
        <v>12</v>
      </c>
      <c r="C33" s="125" t="n">
        <v>7</v>
      </c>
      <c r="D33" s="133" t="s">
        <v>35</v>
      </c>
      <c r="E33" s="108"/>
      <c r="F33" s="108"/>
      <c r="G33" s="108"/>
      <c r="H33" s="108"/>
      <c r="I33" s="108"/>
      <c r="J33" s="108"/>
      <c r="K33" s="124"/>
      <c r="L33" s="127" t="n">
        <f aca="false">$B33</f>
        <v>12</v>
      </c>
      <c r="M33" s="128" t="n">
        <f aca="false">$C33</f>
        <v>7</v>
      </c>
      <c r="N33" s="129" t="str">
        <f aca="false">IF(ISBLANK('RR page 1'!$K7),"",IF('RR page 1'!$K7="B",$B33,$C33))</f>
        <v/>
      </c>
      <c r="O33" s="130" t="n">
        <v>4</v>
      </c>
      <c r="P33" s="124" t="n">
        <v>1</v>
      </c>
      <c r="Q33" s="108"/>
      <c r="R33" s="131" t="str">
        <f aca="false">CONCATENATE(ADDRESS($B33+2,$C33+1,4,1)," ",ADDRESS($C33+2,$B33+1,4,1))</f>
        <v>H14 M9</v>
      </c>
      <c r="S33" s="132"/>
      <c r="T33" s="132"/>
      <c r="U33" s="108"/>
    </row>
    <row r="34" s="109" customFormat="true" ht="15" hidden="false" customHeight="true" outlineLevel="0" collapsed="false">
      <c r="A34" s="124"/>
      <c r="B34" s="125"/>
      <c r="C34" s="125"/>
      <c r="D34" s="108" t="n">
        <f aca="false">COUNT(E33:I33)</f>
        <v>0</v>
      </c>
      <c r="E34" s="108"/>
      <c r="F34" s="108"/>
      <c r="G34" s="108"/>
      <c r="H34" s="108"/>
      <c r="I34" s="108"/>
      <c r="J34" s="108"/>
      <c r="K34" s="124"/>
      <c r="L34" s="125"/>
      <c r="M34" s="134"/>
      <c r="N34" s="135"/>
      <c r="O34" s="130"/>
      <c r="P34" s="124"/>
      <c r="Q34" s="108"/>
      <c r="R34" s="131"/>
      <c r="S34" s="132"/>
      <c r="T34" s="132"/>
      <c r="U34" s="108"/>
    </row>
    <row r="35" s="109" customFormat="true" ht="15" hidden="false" customHeight="true" outlineLevel="0" collapsed="false">
      <c r="A35" s="124" t="n">
        <v>2</v>
      </c>
      <c r="B35" s="125" t="n">
        <v>11</v>
      </c>
      <c r="C35" s="125" t="n">
        <v>6</v>
      </c>
      <c r="D35" s="133" t="s">
        <v>34</v>
      </c>
      <c r="E35" s="108"/>
      <c r="F35" s="108"/>
      <c r="G35" s="108"/>
      <c r="H35" s="108"/>
      <c r="I35" s="108"/>
      <c r="J35" s="108"/>
      <c r="K35" s="124" t="n">
        <v>2</v>
      </c>
      <c r="L35" s="125" t="n">
        <f aca="false">IF(ISERROR(MATCH(B35,$B30:$B33,0)),IF(ISERROR(MATCH(B35,$C30:$C33,0)),IF(ISERROR(MATCH(LOOKUP(B35,$E35:$I35,$E33:$I33),$B30:$B33,0)),INDEX($M30:$M33,MATCH(LOOKUP(B35,$E35:$I35,$E33:$I33),$C30:$C33,0),1),INDEX($L30:$L33,MATCH(LOOKUP(B35,$E35:$I35,$E33:$I33),$B30:$B33,0),1)),INDEX($M30:$M33,MATCH(B35,$C30:$C33,0),1)),INDEX($L30:$L33,MATCH(B35,$B30:$B33,0),1))</f>
        <v>11</v>
      </c>
      <c r="M35" s="134" t="n">
        <f aca="false">IF(ISERROR(MATCH(C35,$B$30:$B$33,0)),IF(ISERROR(MATCH(C35,$C$30:$C$33,0)),IF(ISERROR(MATCH(LOOKUP(C35,$E$35:$I$35,$E$33:$I$33),$B$30:$B$33,0)),INDEX($M$30:$M$33,MATCH(LOOKUP(C35,$E$35:$I$35,$E$33:$I$33),$C$30:$C$33,0),1),INDEX($L$30:$L$33,MATCH(LOOKUP(C35,$E$35:$I$35,$E$33:$I$33),$B$30:$B$33,0),1)),INDEX($M$30:$M$33,MATCH(C35,$C$30:$C$33,0),1)),INDEX($L$30:$L$33,MATCH(C35,$B$30:$B$33,0),1))</f>
        <v>6</v>
      </c>
      <c r="N35" s="129" t="str">
        <f aca="false">IF(ISBLANK('RR page 1'!$K9),"",IF('RR page 1'!$K9="B",$B35,$C35))</f>
        <v/>
      </c>
      <c r="O35" s="130" t="n">
        <v>1</v>
      </c>
      <c r="P35" s="124" t="n">
        <v>2</v>
      </c>
      <c r="Q35" s="108"/>
      <c r="R35" s="131" t="str">
        <f aca="false">CONCATENATE(ADDRESS($B35+2,$C35+1,4,1)," ",ADDRESS($C35+2,$B35+1,4,1))</f>
        <v>G13 L8</v>
      </c>
      <c r="S35" s="132"/>
      <c r="T35" s="132"/>
      <c r="U35" s="108"/>
    </row>
    <row r="36" s="109" customFormat="true" ht="15" hidden="false" customHeight="true" outlineLevel="0" collapsed="false">
      <c r="A36" s="124" t="n">
        <v>2</v>
      </c>
      <c r="B36" s="125" t="n">
        <v>5</v>
      </c>
      <c r="C36" s="125" t="n">
        <v>12</v>
      </c>
      <c r="D36" s="108"/>
      <c r="E36" s="108"/>
      <c r="F36" s="108"/>
      <c r="G36" s="108"/>
      <c r="H36" s="108"/>
      <c r="I36" s="108"/>
      <c r="J36" s="108"/>
      <c r="K36" s="124"/>
      <c r="L36" s="125" t="n">
        <f aca="false">IF(ISERROR(MATCH(B36,$B$30:$B$33,0)),IF(ISERROR(MATCH(B36,$C$30:$C$33,0)),IF(ISERROR(MATCH(LOOKUP(B36,$E$35:$I$35,$E$33:$I$33),$B$30:$B$33,0)),INDEX($M$30:$M$33,MATCH(LOOKUP(B36,$E$35:$I$35,$E$33:$I$33),$C$30:$C$33,0),1),INDEX($L$30:$L$33,MATCH(LOOKUP(B36,$E$35:$I$35,$E$33:$I$33),$B$30:$B$33,0),1)),INDEX($M$30:$M$33,MATCH(B36,$C$30:$C$33,0),1)),INDEX($L$30:$L$33,MATCH(B36,$B$30:$B$33,0),1))</f>
        <v>5</v>
      </c>
      <c r="M36" s="134" t="n">
        <f aca="false">IF(ISERROR(MATCH(C36,$B$30:$B$33,0)),IF(ISERROR(MATCH(C36,$C$30:$C$33,0)),IF(ISERROR(MATCH(LOOKUP(C36,$E$35:$I$35,$E$33:$I$33),$B$30:$B$33,0)),INDEX($M$30:$M$33,MATCH(LOOKUP(C36,$E$35:$I$35,$E$33:$I$33),$C$30:$C$33,0),1),INDEX($L$30:$L$33,MATCH(LOOKUP(C36,$E$35:$I$35,$E$33:$I$33),$B$30:$B$33,0),1)),INDEX($M$30:$M$33,MATCH(C36,$C$30:$C$33,0),1)),INDEX($L$30:$L$33,MATCH(C36,$B$30:$B$33,0),1))</f>
        <v>12</v>
      </c>
      <c r="N36" s="129" t="str">
        <f aca="false">IF(ISBLANK('RR page 1'!$K10),"",IF('RR page 1'!$K10="B",$B36,$C36))</f>
        <v/>
      </c>
      <c r="O36" s="130" t="n">
        <v>2</v>
      </c>
      <c r="P36" s="124" t="n">
        <v>2</v>
      </c>
      <c r="Q36" s="108"/>
      <c r="R36" s="131" t="str">
        <f aca="false">CONCATENATE(ADDRESS($B36+2,$C36+1,4,1)," ",ADDRESS($C36+2,$B36+1,4,1))</f>
        <v>M7 F14</v>
      </c>
      <c r="S36" s="132"/>
      <c r="T36" s="132"/>
      <c r="U36" s="108"/>
    </row>
    <row r="37" s="109" customFormat="true" ht="15" hidden="false" customHeight="true" outlineLevel="0" collapsed="false">
      <c r="A37" s="124" t="n">
        <v>2</v>
      </c>
      <c r="B37" s="125" t="n">
        <v>9</v>
      </c>
      <c r="C37" s="125" t="n">
        <v>7</v>
      </c>
      <c r="D37" s="108"/>
      <c r="E37" s="108"/>
      <c r="F37" s="108"/>
      <c r="G37" s="108"/>
      <c r="H37" s="108"/>
      <c r="I37" s="108"/>
      <c r="J37" s="108"/>
      <c r="K37" s="124"/>
      <c r="L37" s="125" t="n">
        <f aca="false">IF(ISERROR(MATCH(B37,$B$30:$B$33,0)),IF(ISERROR(MATCH(B37,$C$30:$C$33,0)),IF(ISERROR(MATCH(LOOKUP(B37,$E$35:$I$35,$E$33:$I$33),$B$30:$B$33,0)),INDEX($M$30:$M$33,MATCH(LOOKUP(B37,$E$35:$I$35,$E$33:$I$33),$C$30:$C$33,0),1),INDEX($L$30:$L$33,MATCH(LOOKUP(B37,$E$35:$I$35,$E$33:$I$33),$B$30:$B$33,0),1)),INDEX($M$30:$M$33,MATCH(B37,$C$30:$C$33,0),1)),INDEX($L$30:$L$33,MATCH(B37,$B$30:$B$33,0),1))</f>
        <v>9</v>
      </c>
      <c r="M37" s="134" t="n">
        <f aca="false">IF(ISERROR(MATCH(C37,$B$30:$B$33,0)),IF(ISERROR(MATCH(C37,$C$30:$C$33,0)),IF(ISERROR(MATCH(LOOKUP(C37,$E$35:$I$35,$E$33:$I$33),$B$30:$B$33,0)),INDEX($M$30:$M$33,MATCH(LOOKUP(C37,$E$35:$I$35,$E$33:$I$33),$C$30:$C$33,0),1),INDEX($L$30:$L$33,MATCH(LOOKUP(C37,$E$35:$I$35,$E$33:$I$33),$B$30:$B$33,0),1)),INDEX($M$30:$M$33,MATCH(C37,$C$30:$C$33,0),1)),INDEX($L$30:$L$33,MATCH(C37,$B$30:$B$33,0),1))</f>
        <v>7</v>
      </c>
      <c r="N37" s="129" t="str">
        <f aca="false">IF(ISBLANK('RR page 1'!$K11),"",IF('RR page 1'!$K11="B",$B37,$C37))</f>
        <v/>
      </c>
      <c r="O37" s="130" t="n">
        <v>3</v>
      </c>
      <c r="P37" s="124" t="n">
        <v>2</v>
      </c>
      <c r="Q37" s="108"/>
      <c r="R37" s="131" t="str">
        <f aca="false">CONCATENATE(ADDRESS($B37+2,$C37+1,4,1)," ",ADDRESS($C37+2,$B37+1,4,1))</f>
        <v>H11 J9</v>
      </c>
      <c r="S37" s="132"/>
      <c r="T37" s="132"/>
      <c r="U37" s="108"/>
    </row>
    <row r="38" s="109" customFormat="true" ht="15" hidden="false" customHeight="true" outlineLevel="0" collapsed="false">
      <c r="A38" s="124" t="n">
        <v>2</v>
      </c>
      <c r="B38" s="125" t="n">
        <v>10</v>
      </c>
      <c r="C38" s="125" t="n">
        <v>8</v>
      </c>
      <c r="D38" s="133" t="s">
        <v>35</v>
      </c>
      <c r="E38" s="124"/>
      <c r="F38" s="124"/>
      <c r="G38" s="124"/>
      <c r="H38" s="124"/>
      <c r="J38" s="124"/>
      <c r="K38" s="124"/>
      <c r="L38" s="125" t="n">
        <f aca="false">IF(ISERROR(MATCH(B38,$B$30:$B$33,0)),IF(ISERROR(MATCH(B38,$C$30:$C$33,0)),IF(ISERROR(MATCH(LOOKUP(B38,$E$35:$I$35,$E$33:$I$33),$B$30:$B$33,0)),INDEX($M$30:$M$33,MATCH(LOOKUP(B38,$E$35:$I$35,$E$33:$I$33),$C$30:$C$33,0),1),INDEX($L$30:$L$33,MATCH(LOOKUP(B38,$E$35:$I$35,$E$33:$I$33),$B$30:$B$33,0),1)),INDEX($M$30:$M$33,MATCH(B38,$C$30:$C$33,0),1)),INDEX($L$30:$L$33,MATCH(B38,$B$30:$B$33,0),1))</f>
        <v>10</v>
      </c>
      <c r="M38" s="134" t="n">
        <f aca="false">IF(ISERROR(MATCH(C38,$B$30:$B$33,0)),IF(ISERROR(MATCH(C38,$C$30:$C$33,0)),IF(ISERROR(MATCH(LOOKUP(C38,$E$35:$I$35,$E$33:$I$33),$B$30:$B$33,0)),INDEX($M$30:$M$33,MATCH(LOOKUP(C38,$E$35:$I$35,$E$33:$I$33),$C$30:$C$33,0),1),INDEX($L$30:$L$33,MATCH(LOOKUP(C38,$E$35:$I$35,$E$33:$I$33),$B$30:$B$33,0),1)),INDEX($M$30:$M$33,MATCH(C38,$C$30:$C$33,0),1)),INDEX($L$30:$L$33,MATCH(C38,$B$30:$B$33,0),1))</f>
        <v>8</v>
      </c>
      <c r="N38" s="129" t="str">
        <f aca="false">IF(ISBLANK('RR page 1'!$K12),"",IF('RR page 1'!$K12="B",$B38,$C38))</f>
        <v/>
      </c>
      <c r="O38" s="130" t="n">
        <v>4</v>
      </c>
      <c r="P38" s="124" t="n">
        <v>2</v>
      </c>
      <c r="Q38" s="108"/>
      <c r="R38" s="131" t="str">
        <f aca="false">CONCATENATE(ADDRESS($B38+2,$C38+1,4,1)," ",ADDRESS($C38+2,$B38+1,4,1))</f>
        <v>I12 K10</v>
      </c>
      <c r="S38" s="132"/>
      <c r="T38" s="132"/>
      <c r="U38" s="108"/>
    </row>
    <row r="39" s="109" customFormat="true" ht="15" hidden="false" customHeight="true" outlineLevel="0" collapsed="false">
      <c r="A39" s="124"/>
      <c r="B39" s="125"/>
      <c r="C39" s="125"/>
      <c r="D39" s="108" t="n">
        <f aca="false">COUNT(E38:H38)</f>
        <v>0</v>
      </c>
      <c r="E39" s="124"/>
      <c r="F39" s="124"/>
      <c r="G39" s="124"/>
      <c r="H39" s="124"/>
      <c r="I39" s="124"/>
      <c r="J39" s="124"/>
      <c r="K39" s="124"/>
      <c r="L39" s="125"/>
      <c r="M39" s="134"/>
      <c r="N39" s="135"/>
      <c r="O39" s="130"/>
      <c r="P39" s="124"/>
      <c r="Q39" s="108"/>
      <c r="R39" s="131"/>
      <c r="S39" s="132"/>
      <c r="T39" s="132"/>
      <c r="U39" s="108"/>
    </row>
    <row r="40" s="109" customFormat="true" ht="15" hidden="false" customHeight="true" outlineLevel="0" collapsed="false">
      <c r="A40" s="124" t="n">
        <v>3</v>
      </c>
      <c r="B40" s="125" t="n">
        <v>7</v>
      </c>
      <c r="C40" s="125" t="n">
        <v>5</v>
      </c>
      <c r="D40" s="108" t="s">
        <v>34</v>
      </c>
      <c r="E40" s="124"/>
      <c r="F40" s="124"/>
      <c r="G40" s="124"/>
      <c r="H40" s="124"/>
      <c r="I40" s="124"/>
      <c r="J40" s="124"/>
      <c r="K40" s="124" t="n">
        <v>3</v>
      </c>
      <c r="L40" s="125" t="n">
        <f aca="false">IF(ISERROR(MATCH(B40,$B35:$B38,0)),IF(ISERROR(MATCH(B40,$C35:$C38,0)),IF(ISERROR(MATCH(LOOKUP(B40,$E40:$I40,$E38:$I38),$B35:$B38,0)),INDEX($M35:$M38,MATCH(LOOKUP(B40,$E40:$I40,$E38:$I38),$C35:$C38,0),1),INDEX($L35:$L38,MATCH(LOOKUP(B40,$E40:$I40,$E38:$I38),$B35:$B38,0),1)),INDEX($M35:$M38,MATCH(B40,$C35:$C38,0),1)),INDEX($L35:$L38,MATCH(B40,$B35:$B38,0),1))</f>
        <v>7</v>
      </c>
      <c r="M40" s="125" t="n">
        <f aca="false">IF(ISERROR(MATCH(C40,$B$30:$B$33,0)),IF(ISERROR(MATCH(C40,$C$30:$C$33,0)),IF(ISERROR(MATCH(LOOKUP(C40,$E$35:$I$35,$E$33:$I$33),$B$30:$B$33,0)),INDEX($M$30:$M$33,MATCH(LOOKUP(C40,$E$35:$I$35,$E$33:$I$33),$C$30:$C$33,0),1),INDEX($L$30:$L$33,MATCH(LOOKUP(C40,$E$35:$I$35,$E$33:$I$33),$B$30:$B$33,0),1)),INDEX($M$30:$M$33,MATCH(C40,$C$30:$C$33,0),1)),INDEX($L$30:$L$33,MATCH(C40,$B$30:$B$33,0),1))</f>
        <v>5</v>
      </c>
      <c r="N40" s="129" t="str">
        <f aca="false">IF(ISBLANK('RR page 1'!$K14),"",IF('RR page 1'!$K14="B",$B40,$C40))</f>
        <v/>
      </c>
      <c r="O40" s="130" t="n">
        <v>1</v>
      </c>
      <c r="P40" s="124" t="n">
        <v>3</v>
      </c>
      <c r="Q40" s="108"/>
      <c r="R40" s="131" t="str">
        <f aca="false">CONCATENATE(ADDRESS($B40+2,$C40+1,4,1)," ",ADDRESS($C40+2,$B40+1,4,1))</f>
        <v>F9 H7</v>
      </c>
      <c r="S40" s="132"/>
      <c r="T40" s="132"/>
      <c r="U40" s="108"/>
    </row>
    <row r="41" s="109" customFormat="true" ht="15" hidden="false" customHeight="true" outlineLevel="0" collapsed="false">
      <c r="A41" s="124" t="n">
        <v>3</v>
      </c>
      <c r="B41" s="125" t="n">
        <v>12</v>
      </c>
      <c r="C41" s="125" t="n">
        <v>6</v>
      </c>
      <c r="D41" s="108"/>
      <c r="E41" s="124"/>
      <c r="F41" s="124"/>
      <c r="G41" s="124"/>
      <c r="H41" s="124"/>
      <c r="I41" s="124"/>
      <c r="J41" s="124"/>
      <c r="K41" s="124"/>
      <c r="L41" s="125" t="n">
        <f aca="false">IF(ISERROR(MATCH(B41,$B$30:$B$33,0)),IF(ISERROR(MATCH(B41,$C$30:$C$33,0)),IF(ISERROR(MATCH(LOOKUP(B41,$E$35:$I$35,$E$33:$I$33),$B$30:$B$33,0)),INDEX($M$30:$M$33,MATCH(LOOKUP(B41,$E$35:$I$35,$E$33:$I$33),$C$30:$C$33,0),1),INDEX($L$30:$L$33,MATCH(LOOKUP(B41,$E$35:$I$35,$E$33:$I$33),$B$30:$B$33,0),1)),INDEX($M$30:$M$33,MATCH(B41,$C$30:$C$33,0),1)),INDEX($L$30:$L$33,MATCH(B41,$B$30:$B$33,0),1))</f>
        <v>12</v>
      </c>
      <c r="M41" s="125" t="n">
        <f aca="false">IF(ISERROR(MATCH(C41,$B$30:$B$33,0)),IF(ISERROR(MATCH(C41,$C$30:$C$33,0)),IF(ISERROR(MATCH(LOOKUP(C41,$E$35:$I$35,$E$33:$I$33),$B$30:$B$33,0)),INDEX($M$30:$M$33,MATCH(LOOKUP(C41,$E$35:$I$35,$E$33:$I$33),$C$30:$C$33,0),1),INDEX($L$30:$L$33,MATCH(LOOKUP(C41,$E$35:$I$35,$E$33:$I$33),$B$30:$B$33,0),1)),INDEX($M$30:$M$33,MATCH(C41,$C$30:$C$33,0),1)),INDEX($L$30:$L$33,MATCH(C41,$B$30:$B$33,0),1))</f>
        <v>6</v>
      </c>
      <c r="N41" s="129" t="str">
        <f aca="false">IF(ISBLANK('RR page 1'!$K15),"",IF('RR page 1'!$K15="B",$B41,$C41))</f>
        <v/>
      </c>
      <c r="O41" s="130" t="n">
        <v>2</v>
      </c>
      <c r="P41" s="124" t="n">
        <v>3</v>
      </c>
      <c r="Q41" s="108"/>
      <c r="R41" s="131" t="str">
        <f aca="false">CONCATENATE(ADDRESS($B41+2,$C41+1,4,1)," ",ADDRESS($C41+2,$B41+1,4,1))</f>
        <v>G14 M8</v>
      </c>
      <c r="S41" s="132"/>
      <c r="T41" s="132"/>
      <c r="U41" s="108"/>
    </row>
    <row r="42" s="109" customFormat="true" ht="15" hidden="false" customHeight="true" outlineLevel="0" collapsed="false">
      <c r="A42" s="124" t="n">
        <v>3</v>
      </c>
      <c r="B42" s="125" t="n">
        <v>11</v>
      </c>
      <c r="C42" s="125" t="n">
        <v>8</v>
      </c>
      <c r="D42" s="108"/>
      <c r="E42" s="124"/>
      <c r="F42" s="124"/>
      <c r="G42" s="124"/>
      <c r="H42" s="124"/>
      <c r="I42" s="124"/>
      <c r="J42" s="124"/>
      <c r="K42" s="124"/>
      <c r="L42" s="125" t="n">
        <f aca="false">IF(ISERROR(MATCH(B42,$B$30:$B$33,0)),IF(ISERROR(MATCH(B42,$C$30:$C$33,0)),IF(ISERROR(MATCH(LOOKUP(B42,$E$35:$I$35,$E$33:$I$33),$B$30:$B$33,0)),INDEX($M$30:$M$33,MATCH(LOOKUP(B42,$E$35:$I$35,$E$33:$I$33),$C$30:$C$33,0),1),INDEX($L$30:$L$33,MATCH(LOOKUP(B42,$E$35:$I$35,$E$33:$I$33),$B$30:$B$33,0),1)),INDEX($M$30:$M$33,MATCH(B42,$C$30:$C$33,0),1)),INDEX($L$30:$L$33,MATCH(B42,$B$30:$B$33,0),1))</f>
        <v>11</v>
      </c>
      <c r="M42" s="134" t="n">
        <f aca="false">IF(ISERROR(MATCH(C42,$B$30:$B$33,0)),IF(ISERROR(MATCH(C42,$C$30:$C$33,0)),IF(ISERROR(MATCH(LOOKUP(C42,$E$35:$I$35,$E$33:$I$33),$B$30:$B$33,0)),INDEX($M$30:$M$33,MATCH(LOOKUP(C42,$E$35:$I$35,$E$33:$I$33),$C$30:$C$33,0),1),INDEX($L$30:$L$33,MATCH(LOOKUP(C42,$E$35:$I$35,$E$33:$I$33),$B$30:$B$33,0),1)),INDEX($M$30:$M$33,MATCH(C42,$C$30:$C$33,0),1)),INDEX($L$30:$L$33,MATCH(C42,$B$30:$B$33,0),1))</f>
        <v>8</v>
      </c>
      <c r="N42" s="135"/>
      <c r="O42" s="130" t="n">
        <v>3</v>
      </c>
      <c r="P42" s="124" t="n">
        <v>3</v>
      </c>
      <c r="Q42" s="108"/>
      <c r="R42" s="131" t="str">
        <f aca="false">CONCATENATE(ADDRESS($B42+2,$C42+1,4,1)," ",ADDRESS($C42+2,$B42+1,4,1))</f>
        <v>I13 L10</v>
      </c>
      <c r="S42" s="132"/>
      <c r="T42" s="132"/>
      <c r="U42" s="108"/>
    </row>
    <row r="43" s="109" customFormat="true" ht="15" hidden="false" customHeight="true" outlineLevel="0" collapsed="false">
      <c r="A43" s="124" t="n">
        <v>3</v>
      </c>
      <c r="B43" s="125" t="n">
        <v>10</v>
      </c>
      <c r="C43" s="125" t="n">
        <v>9</v>
      </c>
      <c r="D43" s="133" t="s">
        <v>35</v>
      </c>
      <c r="E43" s="124" t="n">
        <v>8</v>
      </c>
      <c r="F43" s="124" t="n">
        <v>6</v>
      </c>
      <c r="G43" s="124" t="n">
        <v>5</v>
      </c>
      <c r="H43" s="124" t="n">
        <v>7</v>
      </c>
      <c r="J43" s="124"/>
      <c r="L43" s="125" t="n">
        <f aca="false">IF(ISERROR(MATCH(B43,$B$30:$B$33,0)),IF(ISERROR(MATCH(B43,$C$30:$C$33,0)),IF(ISERROR(MATCH(LOOKUP(B43,$E$35:$I$35,$E$33:$I$33),$B$30:$B$33,0)),INDEX($M$30:$M$33,MATCH(LOOKUP(B43,$E$35:$I$35,$E$33:$I$33),$C$30:$C$33,0),1),INDEX($L$30:$L$33,MATCH(LOOKUP(B43,$E$35:$I$35,$E$33:$I$33),$B$30:$B$33,0),1)),INDEX($M$30:$M$33,MATCH(B43,$C$30:$C$33,0),1)),INDEX($L$30:$L$33,MATCH(B43,$B$30:$B$33,0),1))</f>
        <v>10</v>
      </c>
      <c r="M43" s="134" t="n">
        <f aca="false">IF(ISERROR(MATCH(C43,$B$30:$B$33,0)),IF(ISERROR(MATCH(C43,$C$30:$C$33,0)),IF(ISERROR(MATCH(LOOKUP(C43,$E$35:$I$35,$E$33:$I$33),$B$30:$B$33,0)),INDEX($M$30:$M$33,MATCH(LOOKUP(C43,$E$35:$I$35,$E$33:$I$33),$C$30:$C$33,0),1),INDEX($L$30:$L$33,MATCH(LOOKUP(C43,$E$35:$I$35,$E$33:$I$33),$B$30:$B$33,0),1)),INDEX($M$30:$M$33,MATCH(C43,$C$30:$C$33,0),1)),INDEX($L$30:$L$33,MATCH(C43,$B$30:$B$33,0),1))</f>
        <v>9</v>
      </c>
      <c r="N43" s="129" t="str">
        <f aca="false">IF(ISBLANK('RR page 1'!$K19),"",IF('RR page 1'!$K19="B",$B43,$C43))</f>
        <v/>
      </c>
      <c r="O43" s="130" t="n">
        <v>4</v>
      </c>
      <c r="P43" s="124" t="n">
        <v>3</v>
      </c>
      <c r="Q43" s="108"/>
      <c r="R43" s="131" t="str">
        <f aca="false">CONCATENATE(ADDRESS($B43+2,$C43+1,4,1)," ",ADDRESS($C43+2,$B43+1,4,1))</f>
        <v>J12 K11</v>
      </c>
      <c r="S43" s="132"/>
      <c r="T43" s="132"/>
      <c r="U43" s="108"/>
    </row>
    <row r="44" s="109" customFormat="true" ht="15" hidden="false" customHeight="true" outlineLevel="0" collapsed="false">
      <c r="A44" s="124"/>
      <c r="B44" s="125"/>
      <c r="C44" s="125"/>
      <c r="D44" s="108" t="n">
        <f aca="false">COUNT(E45:I45)</f>
        <v>4</v>
      </c>
      <c r="E44" s="124"/>
      <c r="F44" s="124"/>
      <c r="G44" s="124"/>
      <c r="H44" s="124"/>
      <c r="I44" s="124"/>
      <c r="J44" s="124"/>
      <c r="K44" s="124"/>
      <c r="L44" s="125"/>
      <c r="M44" s="134"/>
      <c r="N44" s="129" t="str">
        <f aca="false">IF(ISBLANK('RR page 1'!$K20),"",IF('RR page 1'!$K20="B",$B44,$C44))</f>
        <v/>
      </c>
      <c r="O44" s="130"/>
      <c r="P44" s="124"/>
      <c r="Q44" s="108"/>
      <c r="R44" s="131"/>
      <c r="S44" s="132"/>
      <c r="T44" s="132"/>
      <c r="U44" s="108"/>
    </row>
    <row r="45" s="109" customFormat="true" ht="15" hidden="false" customHeight="true" outlineLevel="0" collapsed="false">
      <c r="A45" s="124" t="n">
        <v>4</v>
      </c>
      <c r="B45" s="125" t="n">
        <v>4</v>
      </c>
      <c r="C45" s="125" t="n">
        <v>11</v>
      </c>
      <c r="D45" s="108" t="s">
        <v>34</v>
      </c>
      <c r="E45" s="124" t="n">
        <v>1</v>
      </c>
      <c r="F45" s="124" t="n">
        <v>2</v>
      </c>
      <c r="G45" s="124" t="n">
        <v>3</v>
      </c>
      <c r="H45" s="124" t="n">
        <v>4</v>
      </c>
      <c r="I45" s="124"/>
      <c r="J45" s="124"/>
      <c r="K45" s="124" t="n">
        <v>4</v>
      </c>
      <c r="L45" s="125" t="n">
        <f aca="false">IF(ISERROR(MATCH(B45,$B40:$B43,0)),IF(ISERROR(MATCH(B45,$C40:$C43,0)),IF(ISERROR(MATCH(LOOKUP(B45,$E45:$I45,$E43:$I43),$B40:$B43,0)),INDEX($M40:$M43,MATCH(LOOKUP(B45,$E45:$I45,$E43:$I43),$C40:$C43,0),1),INDEX($L40:$L43,MATCH(LOOKUP(B45,$E45:$I45,$E43:$I43),$B40:$B43,0),1)),INDEX($M40:$M43,MATCH(B45,$C40:$C43,0),1)),INDEX($L40:$L43,MATCH(B45,$B40:$B43,0),1))</f>
        <v>7</v>
      </c>
      <c r="M45" s="134" t="n">
        <f aca="false">IF(ISERROR(MATCH(C45,$B$30:$B$33,0)),IF(ISERROR(MATCH(C45,$C$30:$C$33,0)),IF(ISERROR(MATCH(LOOKUP(C45,$E$35:$I$35,$E$33:$I$33),$B$30:$B$33,0)),INDEX($M$30:$M$33,MATCH(LOOKUP(C45,$E$35:$I$35,$E$33:$I$33),$C$30:$C$33,0),1),INDEX($L$30:$L$33,MATCH(LOOKUP(C45,$E$35:$I$35,$E$33:$I$33),$B$30:$B$33,0),1)),INDEX($M$30:$M$33,MATCH(C45,$C$30:$C$33,0),1)),INDEX($L$30:$L$33,MATCH(C45,$B$30:$B$33,0),1))</f>
        <v>11</v>
      </c>
      <c r="N45" s="129" t="str">
        <f aca="false">IF(ISBLANK('RR page 1'!$K21),"",IF('RR page 1'!$K21="B",$B45,$C45))</f>
        <v/>
      </c>
      <c r="O45" s="130" t="n">
        <v>1</v>
      </c>
      <c r="P45" s="124" t="n">
        <v>4</v>
      </c>
      <c r="Q45" s="108"/>
      <c r="R45" s="131" t="str">
        <f aca="false">CONCATENATE(ADDRESS($B45+2,$C45+1,4,1)," ",ADDRESS($C45+2,$B45+1,4,1))</f>
        <v>L6 E13</v>
      </c>
      <c r="S45" s="132"/>
      <c r="T45" s="132"/>
      <c r="U45" s="108"/>
    </row>
    <row r="46" s="109" customFormat="true" ht="15" hidden="false" customHeight="true" outlineLevel="0" collapsed="false">
      <c r="A46" s="124" t="n">
        <v>4</v>
      </c>
      <c r="B46" s="125" t="n">
        <v>3</v>
      </c>
      <c r="C46" s="125" t="n">
        <v>10</v>
      </c>
      <c r="D46" s="133"/>
      <c r="E46" s="124"/>
      <c r="F46" s="124"/>
      <c r="G46" s="124"/>
      <c r="H46" s="124"/>
      <c r="I46" s="124"/>
      <c r="J46" s="124"/>
      <c r="K46" s="124"/>
      <c r="L46" s="125" t="n">
        <f aca="false">IF(ISERROR(MATCH(B46,$B$40:$B$43,0)),IF(ISERROR(MATCH(B46,$C$40:$C$43,0)),IF(ISERROR(MATCH(LOOKUP(B46,$E$45:$I$45,$E$43:$I$43),$B$40:$B$43,0)),INDEX($M$40:$M$43,MATCH(LOOKUP(B46,$E$45:$I$45,$E$43:$I$43),$C$40:$C$43,0),1),INDEX($L$40:$L$43,MATCH(LOOKUP(B46,$E$45:$I$45,$E$43:$I$43),$B$40:$B$43,0),1)),INDEX($M$40:$M$43,MATCH(B46,$C$40:$C$43,0),1)),INDEX($L$40:$L$43,MATCH(B46,$B$40:$B$43,0),1))</f>
        <v>5</v>
      </c>
      <c r="M46" s="134" t="n">
        <f aca="false">IF(ISERROR(MATCH(C46,$B$30:$B$33,0)),IF(ISERROR(MATCH(C46,$C$30:$C$33,0)),IF(ISERROR(MATCH(LOOKUP(C46,$E$35:$I$35,$E$33:$I$33),$B$30:$B$33,0)),INDEX($M$30:$M$33,MATCH(LOOKUP(C46,$E$35:$I$35,$E$33:$I$33),$C$30:$C$33,0),1),INDEX($L$30:$L$33,MATCH(LOOKUP(C46,$E$35:$I$35,$E$33:$I$33),$B$30:$B$33,0),1)),INDEX($M$30:$M$33,MATCH(C46,$C$30:$C$33,0),1)),INDEX($L$30:$L$33,MATCH(C46,$B$30:$B$33,0),1))</f>
        <v>10</v>
      </c>
      <c r="N46" s="129" t="str">
        <f aca="false">IF(ISBLANK('RR page 1'!$K22),"",IF('RR page 1'!$K22="B",$B46,$C46))</f>
        <v/>
      </c>
      <c r="O46" s="130" t="n">
        <v>2</v>
      </c>
      <c r="P46" s="124" t="n">
        <v>4</v>
      </c>
      <c r="Q46" s="108"/>
      <c r="R46" s="131" t="str">
        <f aca="false">CONCATENATE(ADDRESS($B46+2,$C46+1,4,1)," ",ADDRESS($C46+2,$B46+1,4,1))</f>
        <v>K5 D12</v>
      </c>
      <c r="S46" s="132"/>
      <c r="T46" s="132"/>
      <c r="U46" s="108"/>
    </row>
    <row r="47" s="109" customFormat="true" ht="15" hidden="false" customHeight="true" outlineLevel="0" collapsed="false">
      <c r="A47" s="124" t="n">
        <v>4</v>
      </c>
      <c r="B47" s="125" t="n">
        <v>2</v>
      </c>
      <c r="C47" s="125" t="n">
        <v>9</v>
      </c>
      <c r="E47" s="124"/>
      <c r="F47" s="124"/>
      <c r="G47" s="124"/>
      <c r="H47" s="124"/>
      <c r="I47" s="124"/>
      <c r="J47" s="124"/>
      <c r="K47" s="124"/>
      <c r="L47" s="125" t="n">
        <f aca="false">IF(ISERROR(MATCH(B47,$B$40:$B$43,0)),IF(ISERROR(MATCH(B47,$C$40:$C$43,0)),IF(ISERROR(MATCH(LOOKUP(B47,$E$45:$I$45,$E$43:$I$43),$B$40:$B$43,0)),INDEX($M$40:$M$43,MATCH(LOOKUP(B47,$E$45:$I$45,$E$43:$I$43),$C$40:$C$43,0),1),INDEX($L$40:$L$43,MATCH(LOOKUP(B47,$E$45:$I$45,$E$43:$I$43),$B$40:$B$43,0),1)),INDEX($M$40:$M$43,MATCH(B47,$C$40:$C$43,0),1)),INDEX($L$40:$L$43,MATCH(B47,$B$40:$B$43,0),1))</f>
        <v>6</v>
      </c>
      <c r="M47" s="125" t="n">
        <f aca="false">IF(ISERROR(MATCH(C47,$B$30:$B$33,0)),IF(ISERROR(MATCH(C47,$C$30:$C$33,0)),IF(ISERROR(MATCH(LOOKUP(C47,$E$35:$I$35,$E$33:$I$33),$B$30:$B$33,0)),INDEX($M$30:$M$33,MATCH(LOOKUP(C47,$E$35:$I$35,$E$33:$I$33),$C$30:$C$33,0),1),INDEX($L$30:$L$33,MATCH(LOOKUP(C47,$E$35:$I$35,$E$33:$I$33),$B$30:$B$33,0),1)),INDEX($M$30:$M$33,MATCH(C47,$C$30:$C$33,0),1)),INDEX($L$30:$L$33,MATCH(C47,$B$30:$B$33,0),1))</f>
        <v>9</v>
      </c>
      <c r="N47" s="135"/>
      <c r="O47" s="130" t="n">
        <v>3</v>
      </c>
      <c r="P47" s="124" t="n">
        <v>4</v>
      </c>
      <c r="Q47" s="108"/>
      <c r="R47" s="131" t="str">
        <f aca="false">CONCATENATE(ADDRESS($B47+2,$C47+1,4,1)," ",ADDRESS($C47+2,$B47+1,4,1))</f>
        <v>J4 C11</v>
      </c>
      <c r="S47" s="132"/>
      <c r="T47" s="132"/>
      <c r="U47" s="108"/>
    </row>
    <row r="48" s="109" customFormat="true" ht="15" hidden="false" customHeight="true" outlineLevel="0" collapsed="false">
      <c r="A48" s="124" t="n">
        <v>4</v>
      </c>
      <c r="B48" s="125" t="n">
        <v>1</v>
      </c>
      <c r="C48" s="125" t="n">
        <v>12</v>
      </c>
      <c r="D48" s="133" t="s">
        <v>35</v>
      </c>
      <c r="E48" s="124"/>
      <c r="F48" s="124"/>
      <c r="G48" s="124"/>
      <c r="H48" s="124"/>
      <c r="I48" s="124"/>
      <c r="J48" s="124"/>
      <c r="L48" s="125" t="n">
        <f aca="false">IF(ISERROR(MATCH(B48,$B$40:$B$43,0)),IF(ISERROR(MATCH(B48,$C$40:$C$43,0)),IF(ISERROR(MATCH(LOOKUP(B48,$E$45:$I$45,$E$43:$I$43),$B$40:$B$43,0)),INDEX($M$40:$M$43,MATCH(LOOKUP(B48,$E$45:$I$45,$E$43:$I$43),$C$40:$C$43,0),1),INDEX($L$40:$L$43,MATCH(LOOKUP(B48,$E$45:$I$45,$E$43:$I$43),$B$40:$B$43,0),1)),INDEX($M$40:$M$43,MATCH(B48,$C$40:$C$43,0),1)),INDEX($L$40:$L$43,MATCH(B48,$B$40:$B$43,0),1))</f>
        <v>8</v>
      </c>
      <c r="M48" s="125" t="n">
        <f aca="false">IF(ISERROR(MATCH(C48,$B$30:$B$33,0)),IF(ISERROR(MATCH(C48,$C$30:$C$33,0)),IF(ISERROR(MATCH(LOOKUP(C48,$E$35:$I$35,$E$33:$I$33),$B$30:$B$33,0)),INDEX($M$30:$M$33,MATCH(LOOKUP(C48,$E$35:$I$35,$E$33:$I$33),$C$30:$C$33,0),1),INDEX($L$30:$L$33,MATCH(LOOKUP(C48,$E$35:$I$35,$E$33:$I$33),$B$30:$B$33,0),1)),INDEX($M$30:$M$33,MATCH(C48,$C$30:$C$33,0),1)),INDEX($L$30:$L$33,MATCH(C48,$B$30:$B$33,0),1))</f>
        <v>12</v>
      </c>
      <c r="N48" s="129" t="str">
        <f aca="false">IF(ISBLANK('RR page 1'!$K24),"",IF('RR page 1'!$K24="B",$B48,$C48))</f>
        <v/>
      </c>
      <c r="O48" s="130" t="n">
        <v>4</v>
      </c>
      <c r="P48" s="124" t="n">
        <v>4</v>
      </c>
      <c r="Q48" s="108"/>
      <c r="R48" s="131" t="str">
        <f aca="false">CONCATENATE(ADDRESS($B48+2,$C48+1,4,1)," ",ADDRESS($C48+2,$B48+1,4,1))</f>
        <v>M3 B14</v>
      </c>
      <c r="S48" s="132"/>
      <c r="T48" s="132"/>
      <c r="U48" s="108"/>
    </row>
    <row r="49" s="109" customFormat="true" ht="15" hidden="false" customHeight="true" outlineLevel="0" collapsed="false">
      <c r="A49" s="124"/>
      <c r="B49" s="125"/>
      <c r="C49" s="125"/>
      <c r="D49" s="108" t="n">
        <f aca="false">COUNT(E50:I50)</f>
        <v>0</v>
      </c>
      <c r="E49" s="124"/>
      <c r="F49" s="124"/>
      <c r="G49" s="124"/>
      <c r="H49" s="124"/>
      <c r="I49" s="124"/>
      <c r="J49" s="124"/>
      <c r="K49" s="124"/>
      <c r="L49" s="125"/>
      <c r="M49" s="125"/>
      <c r="N49" s="129" t="str">
        <f aca="false">IF(ISBLANK('RR page 1'!$K25),"",IF('RR page 1'!$K25="B",$B49,$C49))</f>
        <v/>
      </c>
      <c r="O49" s="130"/>
      <c r="P49" s="124"/>
      <c r="Q49" s="108"/>
      <c r="R49" s="131"/>
      <c r="S49" s="132"/>
      <c r="T49" s="132"/>
      <c r="U49" s="108"/>
    </row>
    <row r="50" s="109" customFormat="true" ht="15" hidden="false" customHeight="true" outlineLevel="0" collapsed="false">
      <c r="A50" s="124" t="n">
        <v>5</v>
      </c>
      <c r="B50" s="125" t="n">
        <v>10</v>
      </c>
      <c r="C50" s="125" t="n">
        <v>4</v>
      </c>
      <c r="D50" s="108" t="s">
        <v>34</v>
      </c>
      <c r="E50" s="124"/>
      <c r="F50" s="124"/>
      <c r="G50" s="124"/>
      <c r="H50" s="124"/>
      <c r="I50" s="124"/>
      <c r="J50" s="124"/>
      <c r="K50" s="124" t="n">
        <v>5</v>
      </c>
      <c r="L50" s="125" t="n">
        <f aca="false">IF(ISERROR(MATCH(B50,$B45:$B48,0)),IF(ISERROR(MATCH(B50,$C45:$C48,0)),IF(ISERROR(MATCH(LOOKUP(B50,$E50:$I50,$E48:$I48),$B45:$B48,0)),INDEX($M45:$M48,MATCH(LOOKUP(B50,$E50:$I50,$E48:$I48),$C45:$C48,0),1),INDEX($L45:$L48,MATCH(LOOKUP(B50,$E50:$I50,$E48:$I48),$B45:$B48,0),1)),INDEX($M45:$M48,MATCH(B50,$C45:$C48,0),1)),INDEX($L45:$L48,MATCH(B50,$B45:$B48,0),1))</f>
        <v>10</v>
      </c>
      <c r="M50" s="125" t="n">
        <f aca="false">IF(ISERROR(MATCH(C50,$B$40:$B$43,0)),IF(ISERROR(MATCH(C50,$C$40:$C$43,0)),IF(ISERROR(MATCH(LOOKUP(C50,$E$45:$I$45,$E$43:$I$43),$B$40:$B$43,0)),INDEX($M$40:$M$43,MATCH(LOOKUP(C50,$E$45:$I$45,$E$43:$I$43),$C$40:$C$43,0),1),INDEX($L$40:$L$43,MATCH(LOOKUP(C50,$E$45:$I$45,$E$43:$I$43),$B$40:$B$43,0),1)),INDEX($M$40:$M$43,MATCH(C50,$C$40:$C$43,0),1)),INDEX($L$40:$L$43,MATCH(C50,$B$40:$B$43,0),1))</f>
        <v>7</v>
      </c>
      <c r="N50" s="129" t="str">
        <f aca="false">IF(ISBLANK('RR page 1'!$K26),"",IF('RR page 1'!$K26="B",$B50,$C50))</f>
        <v/>
      </c>
      <c r="O50" s="130" t="n">
        <v>1</v>
      </c>
      <c r="P50" s="124" t="n">
        <v>5</v>
      </c>
      <c r="Q50" s="108"/>
      <c r="R50" s="131" t="str">
        <f aca="false">CONCATENATE(ADDRESS($B50+2,$C50+1,4,1)," ",ADDRESS($C50+2,$B50+1,4,1))</f>
        <v>E12 K6</v>
      </c>
      <c r="S50" s="132"/>
      <c r="T50" s="132"/>
      <c r="U50" s="108"/>
    </row>
    <row r="51" s="109" customFormat="true" ht="15" hidden="false" customHeight="true" outlineLevel="0" collapsed="false">
      <c r="A51" s="124" t="n">
        <v>5</v>
      </c>
      <c r="B51" s="125" t="n">
        <v>1</v>
      </c>
      <c r="C51" s="125" t="n">
        <v>11</v>
      </c>
      <c r="D51" s="133"/>
      <c r="E51" s="124"/>
      <c r="F51" s="124"/>
      <c r="G51" s="124"/>
      <c r="H51" s="124"/>
      <c r="I51" s="124"/>
      <c r="J51" s="124"/>
      <c r="K51" s="124"/>
      <c r="L51" s="125" t="n">
        <f aca="false">IF(ISERROR(MATCH(B51,$B$40:$B$43,0)),IF(ISERROR(MATCH(B51,$C$40:$C$43,0)),IF(ISERROR(MATCH(LOOKUP(B51,$E$45:$I$45,$E$43:$I$43),$B$40:$B$43,0)),INDEX($M$40:$M$43,MATCH(LOOKUP(B51,$E$45:$I$45,$E$43:$I$43),$C$40:$C$43,0),1),INDEX($L$40:$L$43,MATCH(LOOKUP(B51,$E$45:$I$45,$E$43:$I$43),$B$40:$B$43,0),1)),INDEX($M$40:$M$43,MATCH(B51,$C$40:$C$43,0),1)),INDEX($L$40:$L$43,MATCH(B51,$B$40:$B$43,0),1))</f>
        <v>8</v>
      </c>
      <c r="M51" s="125" t="n">
        <f aca="false">IF(ISERROR(MATCH(C51,$B$30:$B$33,0)),IF(ISERROR(MATCH(C51,$C$30:$C$33,0)),IF(ISERROR(MATCH(LOOKUP(C51,$E$35:$I$35,$E$33:$I$33),$B$30:$B$33,0)),INDEX($M$30:$M$33,MATCH(LOOKUP(C51,$E$35:$I$35,$E$33:$I$33),$C$30:$C$33,0),1),INDEX($L$30:$L$33,MATCH(LOOKUP(C51,$E$35:$I$35,$E$33:$I$33),$B$30:$B$33,0),1)),INDEX($M$30:$M$33,MATCH(C51,$C$30:$C$33,0),1)),INDEX($L$30:$L$33,MATCH(C51,$B$30:$B$33,0),1))</f>
        <v>11</v>
      </c>
      <c r="N51" s="129" t="str">
        <f aca="false">IF(ISBLANK('RR page 1'!$K27),"",IF('RR page 1'!$K27="B",$B51,$C51))</f>
        <v/>
      </c>
      <c r="O51" s="130" t="n">
        <v>2</v>
      </c>
      <c r="P51" s="124" t="n">
        <v>5</v>
      </c>
      <c r="Q51" s="108"/>
      <c r="R51" s="131" t="str">
        <f aca="false">CONCATENATE(ADDRESS($B51+2,$C51+1,4,1)," ",ADDRESS($C51+2,$B51+1,4,1))</f>
        <v>L3 B13</v>
      </c>
      <c r="S51" s="132"/>
      <c r="T51" s="132"/>
      <c r="U51" s="108"/>
    </row>
    <row r="52" s="109" customFormat="true" ht="15" hidden="false" customHeight="true" outlineLevel="0" collapsed="false">
      <c r="A52" s="124" t="n">
        <v>5</v>
      </c>
      <c r="B52" s="125" t="n">
        <v>9</v>
      </c>
      <c r="C52" s="125" t="n">
        <v>3</v>
      </c>
      <c r="E52" s="124"/>
      <c r="F52" s="124"/>
      <c r="G52" s="124"/>
      <c r="H52" s="124"/>
      <c r="I52" s="124"/>
      <c r="J52" s="124"/>
      <c r="K52" s="124"/>
      <c r="L52" s="125" t="n">
        <f aca="false">IF(ISERROR(MATCH(B52,$B$40:$B$43,0)),IF(ISERROR(MATCH(B52,$C$40:$C$43,0)),IF(ISERROR(MATCH(LOOKUP(B52,$E$45:$I$45,$E$43:$I$43),$B$40:$B$43,0)),INDEX($M$40:$M$43,MATCH(LOOKUP(B52,$E$45:$I$45,$E$43:$I$43),$C$40:$C$43,0),1),INDEX($L$40:$L$43,MATCH(LOOKUP(B52,$E$45:$I$45,$E$43:$I$43),$B$40:$B$43,0),1)),INDEX($M$40:$M$43,MATCH(B52,$C$40:$C$43,0),1)),INDEX($L$40:$L$43,MATCH(B52,$B$40:$B$43,0),1))</f>
        <v>9</v>
      </c>
      <c r="M52" s="125" t="n">
        <f aca="false">IF(ISERROR(MATCH(C52,$B$45:$B$48,0)),IF(ISERROR(MATCH(C52,$C$45:$C$48,0)),IF(ISERROR(MATCH(LOOKUP(C52,$E$50:$I$50,$E$48:$I$48),$B$45:$B$48,0)),INDEX($M$45:$M$48,MATCH(LOOKUP(C52,$E$50:$I$50,$E$48:$I$48),$C$45:$C$48,0),1),INDEX($L$45:$L$48,MATCH(LOOKUP(C52,$E$50:$I$50,$E$48:$I$48),$B$45:$B$48,0),1)),INDEX($M$45:$M$48,MATCH(C52,$C$45:$C$48,0),1)),INDEX($L$45:$L$48,MATCH(C52,$B$45:$B$48,0),1))</f>
        <v>5</v>
      </c>
      <c r="N52" s="135"/>
      <c r="O52" s="130" t="n">
        <v>3</v>
      </c>
      <c r="P52" s="124" t="n">
        <v>5</v>
      </c>
      <c r="Q52" s="108"/>
      <c r="R52" s="131" t="str">
        <f aca="false">CONCATENATE(ADDRESS($B52+2,$C52+1,4,1)," ",ADDRESS($C52+2,$B52+1,4,1))</f>
        <v>D11 J5</v>
      </c>
      <c r="S52" s="132"/>
      <c r="T52" s="132"/>
      <c r="U52" s="108"/>
    </row>
    <row r="53" s="109" customFormat="true" ht="15" hidden="false" customHeight="true" outlineLevel="0" collapsed="false">
      <c r="A53" s="124" t="n">
        <v>5</v>
      </c>
      <c r="B53" s="125" t="n">
        <v>2</v>
      </c>
      <c r="C53" s="125" t="n">
        <v>12</v>
      </c>
      <c r="D53" s="133" t="s">
        <v>35</v>
      </c>
      <c r="E53" s="124" t="n">
        <v>10</v>
      </c>
      <c r="F53" s="124" t="n">
        <v>12</v>
      </c>
      <c r="G53" s="124" t="n">
        <v>11</v>
      </c>
      <c r="H53" s="124" t="n">
        <v>9</v>
      </c>
      <c r="I53" s="124"/>
      <c r="J53" s="124"/>
      <c r="L53" s="125" t="n">
        <f aca="false">IF(ISERROR(MATCH(B53,$B$40:$B$43,0)),IF(ISERROR(MATCH(B53,$C$40:$C$43,0)),IF(ISERROR(MATCH(LOOKUP(B53,$E$45:$I$45,$E$43:$I$43),$B$40:$B$43,0)),INDEX($M$40:$M$43,MATCH(LOOKUP(B53,$E$45:$I$45,$E$43:$I$43),$C$40:$C$43,0),1),INDEX($L$40:$L$43,MATCH(LOOKUP(B53,$E$45:$I$45,$E$43:$I$43),$B$40:$B$43,0),1)),INDEX($M$40:$M$43,MATCH(B53,$C$40:$C$43,0),1)),INDEX($L$40:$L$43,MATCH(B53,$B$40:$B$43,0),1))</f>
        <v>6</v>
      </c>
      <c r="M53" s="125" t="n">
        <f aca="false">IF(ISERROR(MATCH(C53,$B$30:$B$33,0)),IF(ISERROR(MATCH(C53,$C$30:$C$33,0)),IF(ISERROR(MATCH(LOOKUP(C53,$E$35:$I$35,$E$33:$I$33),$B$30:$B$33,0)),INDEX($M$30:$M$33,MATCH(LOOKUP(C53,$E$35:$I$35,$E$33:$I$33),$C$30:$C$33,0),1),INDEX($L$30:$L$33,MATCH(LOOKUP(C53,$E$35:$I$35,$E$33:$I$33),$B$30:$B$33,0),1)),INDEX($M$30:$M$33,MATCH(C53,$C$30:$C$33,0),1)),INDEX($L$30:$L$33,MATCH(C53,$B$30:$B$33,0),1))</f>
        <v>12</v>
      </c>
      <c r="N53" s="129" t="str">
        <f aca="false">IF(ISBLANK('RR page 1'!$K29),"",IF('RR page 1'!$K29="B",$B53,$C53))</f>
        <v/>
      </c>
      <c r="O53" s="130" t="n">
        <v>4</v>
      </c>
      <c r="P53" s="124" t="n">
        <v>5</v>
      </c>
      <c r="Q53" s="108"/>
      <c r="R53" s="131" t="str">
        <f aca="false">CONCATENATE(ADDRESS($B53+2,$C53+1,4,1)," ",ADDRESS($C53+2,$B53+1,4,1))</f>
        <v>M4 C14</v>
      </c>
      <c r="S53" s="132"/>
      <c r="T53" s="132"/>
      <c r="U53" s="108"/>
    </row>
    <row r="54" s="109" customFormat="true" ht="15" hidden="false" customHeight="true" outlineLevel="0" collapsed="false">
      <c r="A54" s="124"/>
      <c r="B54" s="125"/>
      <c r="C54" s="125"/>
      <c r="D54" s="108" t="n">
        <f aca="false">COUNT(E53:I53)</f>
        <v>4</v>
      </c>
      <c r="E54" s="124"/>
      <c r="F54" s="124"/>
      <c r="G54" s="124"/>
      <c r="H54" s="124"/>
      <c r="I54" s="124"/>
      <c r="J54" s="124"/>
      <c r="K54" s="124"/>
      <c r="L54" s="125"/>
      <c r="M54" s="125"/>
      <c r="N54" s="129" t="str">
        <f aca="false">IF(ISBLANK('RR page 1'!$K30),"",IF('RR page 1'!$K30="B",$B54,$C54))</f>
        <v/>
      </c>
      <c r="O54" s="130"/>
      <c r="P54" s="124"/>
      <c r="Q54" s="108"/>
      <c r="R54" s="131"/>
      <c r="S54" s="132"/>
      <c r="T54" s="132"/>
      <c r="U54" s="108"/>
    </row>
    <row r="55" s="109" customFormat="true" ht="15" hidden="false" customHeight="true" outlineLevel="0" collapsed="false">
      <c r="A55" s="124" t="n">
        <v>6</v>
      </c>
      <c r="B55" s="125" t="n">
        <v>3</v>
      </c>
      <c r="C55" s="125" t="n">
        <v>1</v>
      </c>
      <c r="D55" s="108" t="s">
        <v>34</v>
      </c>
      <c r="E55" s="124"/>
      <c r="F55" s="124"/>
      <c r="G55" s="124"/>
      <c r="H55" s="124"/>
      <c r="I55" s="124"/>
      <c r="J55" s="124"/>
      <c r="K55" s="124" t="n">
        <v>6</v>
      </c>
      <c r="L55" s="125" t="n">
        <f aca="false">IF(ISERROR(MATCH(B55,$B50:$B53,0)),IF(ISERROR(MATCH(B55,$C50:$C53,0)),IF(ISERROR(MATCH(LOOKUP(B55,$E55:$I55,$E53:$I53),$B50:$B53,0)),INDEX($M50:$M53,MATCH(LOOKUP(B55,$E55:$I55,$E53:$I53),$C50:$C53,0),1),INDEX($L50:$L53,MATCH(LOOKUP(B55,$E55:$I55,$E53:$I53),$B50:$B53,0),1)),INDEX($M50:$M53,MATCH(B55,$C50:$C53,0),1)),INDEX($L50:$L53,MATCH(B55,$B50:$B53,0),1))</f>
        <v>5</v>
      </c>
      <c r="M55" s="125" t="n">
        <f aca="false">IF(ISERROR(MATCH(C55,$B50:$B53,0)),IF(ISERROR(MATCH(C55,$C50:$C53,0)),IF(ISERROR(MATCH(LOOKUP(C55,$E55:$I55,$E53:$I53),$B50:$B53,0)),INDEX($M50:$M53,MATCH(LOOKUP(C55,$E55:$I55,$E53:$I53),$C50:$C53,0),1),INDEX($L50:$L53,MATCH(LOOKUP(C55,$E55:$I55,$E53:$I53),$B50:$B53,0),1)),INDEX($M50:$M53,MATCH(C55,$C50:$C53,0),1)),INDEX($L50:$L53,MATCH(C55,$B50:$B53,0),1))</f>
        <v>8</v>
      </c>
      <c r="N55" s="129" t="str">
        <f aca="false">IF(ISBLANK('RR page 1'!$K31),"",IF('RR page 1'!$K31="B",$B55,$C55))</f>
        <v/>
      </c>
      <c r="O55" s="130" t="n">
        <v>1</v>
      </c>
      <c r="P55" s="124" t="n">
        <v>6</v>
      </c>
      <c r="Q55" s="108"/>
      <c r="R55" s="131" t="str">
        <f aca="false">CONCATENATE(ADDRESS($B55+2,$C55+1,4,1)," ",ADDRESS($C55+2,$B55+1,4,1))</f>
        <v>B5 D3</v>
      </c>
      <c r="S55" s="132"/>
      <c r="T55" s="132"/>
      <c r="U55" s="108"/>
    </row>
    <row r="56" s="109" customFormat="true" ht="15" hidden="false" customHeight="true" outlineLevel="0" collapsed="false">
      <c r="A56" s="124" t="n">
        <v>6</v>
      </c>
      <c r="B56" s="125" t="n">
        <v>4</v>
      </c>
      <c r="C56" s="125" t="n">
        <v>2</v>
      </c>
      <c r="D56" s="133" t="s">
        <v>35</v>
      </c>
      <c r="E56" s="124"/>
      <c r="F56" s="124"/>
      <c r="G56" s="124"/>
      <c r="H56" s="124"/>
      <c r="I56" s="124"/>
      <c r="J56" s="124"/>
      <c r="K56" s="124"/>
      <c r="L56" s="125" t="n">
        <f aca="false">IF(ISERROR(MATCH(B56,$B50:$B53,0)),IF(ISERROR(MATCH(B56,$C50:$C53,0)),IF(ISERROR(MATCH(LOOKUP(B56,$E55:$I55,$E53:$I53),$B50:$B53,0)),INDEX($M50:$M53,MATCH(LOOKUP(B56,$E55:$I55,$E53:$I53),$C50:$C53,0),1),INDEX($L50:$L53,MATCH(LOOKUP(B56,$E55:$I55,$E53:$I53),$B50:$B53,0),1)),INDEX($M50:$M53,MATCH(B56,$C50:$C53,0),1)),INDEX($L50:$L53,MATCH(B56,$B50:$B53,0),1))</f>
        <v>7</v>
      </c>
      <c r="M56" s="125" t="n">
        <f aca="false">IF(ISERROR(MATCH(C56,$B50:$B53,0)),IF(ISERROR(MATCH(C56,$C50:$C53,0)),IF(ISERROR(MATCH(LOOKUP(C56,$E55:$I55,$E53:$I53),$B50:$B53,0)),INDEX($M50:$M53,MATCH(LOOKUP(C56,$E55:$I55,$E53:$I53),$C50:$C53,0),1),INDEX($L50:$L53,MATCH(LOOKUP(C56,$E55:$I55,$E53:$I53),$B50:$B53,0),1)),INDEX($M50:$M53,MATCH(C56,$C50:$C53,0),1)),INDEX($L50:$L53,MATCH(C56,$B50:$B53,0),1))</f>
        <v>6</v>
      </c>
      <c r="N56" s="129" t="str">
        <f aca="false">IF(ISBLANK('RR page 1'!$K32),"",IF('RR page 1'!$K32="B",$B56,$C56))</f>
        <v/>
      </c>
      <c r="O56" s="130" t="n">
        <v>2</v>
      </c>
      <c r="P56" s="124" t="n">
        <v>6</v>
      </c>
      <c r="Q56" s="108"/>
      <c r="R56" s="131" t="str">
        <f aca="false">CONCATENATE(ADDRESS($B56+2,$C56+1,4,1)," ",ADDRESS($C56+2,$B56+1,4,1))</f>
        <v>C6 E4</v>
      </c>
      <c r="S56" s="132"/>
      <c r="T56" s="132"/>
      <c r="U56" s="108"/>
    </row>
    <row r="57" s="109" customFormat="true" ht="15" hidden="false" customHeight="true" outlineLevel="0" collapsed="false">
      <c r="A57" s="124"/>
      <c r="B57" s="125"/>
      <c r="C57" s="125"/>
      <c r="D57" s="108" t="n">
        <f aca="false">COUNT(E58:I58)</f>
        <v>4</v>
      </c>
      <c r="E57" s="124"/>
      <c r="F57" s="124"/>
      <c r="G57" s="124"/>
      <c r="H57" s="124"/>
      <c r="I57" s="124"/>
      <c r="J57" s="124"/>
      <c r="K57" s="124"/>
      <c r="L57" s="125"/>
      <c r="M57" s="134"/>
      <c r="N57" s="135"/>
      <c r="O57" s="130"/>
      <c r="P57" s="124"/>
      <c r="Q57" s="108"/>
      <c r="R57" s="131"/>
      <c r="S57" s="132"/>
      <c r="T57" s="132"/>
      <c r="U57" s="108"/>
    </row>
    <row r="58" s="109" customFormat="true" ht="15" hidden="false" customHeight="true" outlineLevel="0" collapsed="false">
      <c r="A58" s="124" t="n">
        <v>7</v>
      </c>
      <c r="B58" s="125" t="n">
        <v>5</v>
      </c>
      <c r="C58" s="125" t="n">
        <v>1</v>
      </c>
      <c r="D58" s="133" t="s">
        <v>34</v>
      </c>
      <c r="E58" s="124" t="n">
        <v>5</v>
      </c>
      <c r="F58" s="124" t="n">
        <v>6</v>
      </c>
      <c r="G58" s="124" t="n">
        <v>7</v>
      </c>
      <c r="H58" s="124" t="n">
        <v>8</v>
      </c>
      <c r="I58" s="124"/>
      <c r="J58" s="124"/>
      <c r="K58" s="124" t="n">
        <v>7</v>
      </c>
      <c r="L58" s="125" t="n">
        <f aca="false">IF(ISERROR(MATCH(B58,$B50:$B53,0)),IF(ISERROR(MATCH(B58,$C50:$C53,0)),IF(ISERROR(MATCH(LOOKUP(B58,$E58:$I58,$E53:$I53),$B50:$B53,0)),INDEX($M50:$M53,MATCH(LOOKUP(B58,$E58:$I58,$E53:$I53),$C50:$C53,0),1),INDEX($L50:$L53,MATCH(LOOKUP(B58,$E58:$I58,$E53:$I53),$B50:$B53,0),1)),INDEX($M50:$M53,MATCH(B58,$C50:$C53,0),1)),INDEX($L50:$L53,MATCH(B58,$B50:$B53,0),1))</f>
        <v>10</v>
      </c>
      <c r="M58" s="125" t="n">
        <f aca="false">IF(ISERROR(MATCH(C58,$B50:$B53,0)),IF(ISERROR(MATCH(C58,$C50:$C53,0)),IF(ISERROR(MATCH(LOOKUP(C58,$E58:$I58,$E53:$I53),$B50:$B53,0)),INDEX($M50:$M53,MATCH(LOOKUP(C58,$E58:$I58,$E53:$I53),$C50:$C53,0),1),INDEX($L50:$L53,MATCH(LOOKUP(C58,$E58:$I58,$E53:$I53),$B50:$B53,0),1)),INDEX($M50:$M53,MATCH(C58,$C50:$C53,0),1)),INDEX($L50:$L53,MATCH(C58,$B50:$B53,0),1))</f>
        <v>8</v>
      </c>
      <c r="N58" s="129" t="str">
        <f aca="false">IF(ISBLANK('RR page 2'!$K4),"",IF('RR page 2'!$K4="B",$B58,$C58))</f>
        <v/>
      </c>
      <c r="O58" s="130" t="n">
        <v>1</v>
      </c>
      <c r="P58" s="124" t="n">
        <v>7</v>
      </c>
      <c r="Q58" s="108"/>
      <c r="R58" s="131" t="str">
        <f aca="false">CONCATENATE(ADDRESS($B58+2,$C58+1,4,1)," ",ADDRESS($C58+2,$B58+1,4,1))</f>
        <v>B7 F3</v>
      </c>
      <c r="S58" s="132"/>
      <c r="T58" s="132"/>
      <c r="U58" s="108"/>
    </row>
    <row r="59" s="109" customFormat="true" ht="15" hidden="false" customHeight="true" outlineLevel="0" collapsed="false">
      <c r="A59" s="124" t="n">
        <v>7</v>
      </c>
      <c r="B59" s="125" t="n">
        <v>7</v>
      </c>
      <c r="C59" s="125" t="n">
        <v>2</v>
      </c>
      <c r="D59" s="108"/>
      <c r="E59" s="124"/>
      <c r="F59" s="124"/>
      <c r="G59" s="124"/>
      <c r="H59" s="124"/>
      <c r="I59" s="124"/>
      <c r="J59" s="124"/>
      <c r="K59" s="124"/>
      <c r="L59" s="125" t="n">
        <f aca="false">IF(ISERROR(MATCH(B59,$B50:$B53,0)),IF(ISERROR(MATCH(B59,$C50:$C53,0)),IF(ISERROR(MATCH(LOOKUP(B59,$E58:$I58,$E53:$I53),$B50:$B53,0)),INDEX($M50:$M53,MATCH(LOOKUP(B59,$E58:$I58,$E53:$I53),$C50:$C53,0),1),INDEX($L50:$L53,MATCH(LOOKUP(B59,$E58:$I58,$E53:$I53),$B50:$B53,0),1)),INDEX($M50:$M53,MATCH(B59,$C50:$C53,0),1)),INDEX($L50:$L53,MATCH(B59,$B50:$B53,0),1))</f>
        <v>11</v>
      </c>
      <c r="M59" s="125" t="n">
        <f aca="false">IF(ISERROR(MATCH(C59,$B50:$B53,0)),IF(ISERROR(MATCH(C59,$C50:$C53,0)),IF(ISERROR(MATCH(LOOKUP(C59,$E58:$I58,$E53:$I53),$B50:$B53,0)),INDEX($M50:$M53,MATCH(LOOKUP(C59,$E58:$I58,$E53:$I53),$C50:$C53,0),1),INDEX($L50:$L53,MATCH(LOOKUP(C59,$E58:$I58,$E53:$I53),$B50:$B53,0),1)),INDEX($M50:$M53,MATCH(C59,$C50:$C53,0),1)),INDEX($L50:$L53,MATCH(C59,$B50:$B53,0),1))</f>
        <v>6</v>
      </c>
      <c r="N59" s="129" t="str">
        <f aca="false">IF(ISBLANK('RR page 2'!$K5),"",IF('RR page 2'!$K5="B",$B59,$C59))</f>
        <v/>
      </c>
      <c r="O59" s="130" t="n">
        <v>2</v>
      </c>
      <c r="P59" s="124" t="n">
        <v>7</v>
      </c>
      <c r="Q59" s="108"/>
      <c r="R59" s="131" t="str">
        <f aca="false">CONCATENATE(ADDRESS($B59+2,$C59+1,4,1)," ",ADDRESS($C59+2,$B59+1,4,1))</f>
        <v>C9 H4</v>
      </c>
      <c r="S59" s="132"/>
      <c r="T59" s="132"/>
      <c r="U59" s="108"/>
    </row>
    <row r="60" s="109" customFormat="true" ht="15" hidden="false" customHeight="true" outlineLevel="0" collapsed="false">
      <c r="A60" s="124" t="n">
        <v>7</v>
      </c>
      <c r="B60" s="125" t="n">
        <v>8</v>
      </c>
      <c r="C60" s="125" t="n">
        <v>3</v>
      </c>
      <c r="D60" s="108"/>
      <c r="E60" s="124"/>
      <c r="F60" s="124"/>
      <c r="G60" s="124"/>
      <c r="H60" s="124"/>
      <c r="I60" s="124"/>
      <c r="J60" s="124"/>
      <c r="K60" s="124"/>
      <c r="L60" s="125" t="n">
        <f aca="false">IF(ISERROR(MATCH(B60,$B50:$B53,0)),IF(ISERROR(MATCH(B60,$C50:$C53,0)),IF(ISERROR(MATCH(LOOKUP(B60,$E58:$I58,$E53:$I53),$B50:$B53,0)),INDEX($M50:$M53,MATCH(LOOKUP(B60,$E58:$I58,$E53:$I53),$C50:$C53,0),1),INDEX($L50:$L53,MATCH(LOOKUP(B60,$E58:$I58,$E53:$I53),$B50:$B53,0),1)),INDEX($M50:$M53,MATCH(B60,$C50:$C53,0),1)),INDEX($L50:$L53,MATCH(B60,$B50:$B53,0),1))</f>
        <v>9</v>
      </c>
      <c r="M60" s="125" t="n">
        <f aca="false">IF(ISERROR(MATCH(C60,$B50:$B53,0)),IF(ISERROR(MATCH(C60,$C50:$C53,0)),IF(ISERROR(MATCH(LOOKUP(C60,$E58:$I58,$E53:$I53),$B50:$B53,0)),INDEX($M50:$M53,MATCH(LOOKUP(C60,$E58:$I58,$E53:$I53),$C50:$C53,0),1),INDEX($L50:$L53,MATCH(LOOKUP(C60,$E58:$I58,$E53:$I53),$B50:$B53,0),1)),INDEX($M50:$M53,MATCH(C60,$C50:$C53,0),1)),INDEX($L50:$L53,MATCH(C60,$B50:$B53,0),1))</f>
        <v>5</v>
      </c>
      <c r="N60" s="129" t="str">
        <f aca="false">IF(ISBLANK('RR page 2'!$K6),"",IF('RR page 2'!$K6="B",$B60,$C60))</f>
        <v/>
      </c>
      <c r="O60" s="130" t="n">
        <v>3</v>
      </c>
      <c r="P60" s="124" t="n">
        <v>7</v>
      </c>
      <c r="Q60" s="108"/>
      <c r="R60" s="131" t="str">
        <f aca="false">CONCATENATE(ADDRESS($B60+2,$C60+1,4,1)," ",ADDRESS($C60+2,$B60+1,4,1))</f>
        <v>D10 I5</v>
      </c>
      <c r="S60" s="132"/>
      <c r="T60" s="132"/>
      <c r="U60" s="108"/>
    </row>
    <row r="61" s="109" customFormat="true" ht="15" hidden="false" customHeight="true" outlineLevel="0" collapsed="false">
      <c r="A61" s="124" t="n">
        <v>7</v>
      </c>
      <c r="B61" s="125" t="n">
        <v>6</v>
      </c>
      <c r="C61" s="125" t="n">
        <v>4</v>
      </c>
      <c r="D61" s="133" t="s">
        <v>35</v>
      </c>
      <c r="E61" s="124" t="n">
        <v>1</v>
      </c>
      <c r="F61" s="124"/>
      <c r="G61" s="124"/>
      <c r="H61" s="124"/>
      <c r="I61" s="124"/>
      <c r="J61" s="124"/>
      <c r="K61" s="124"/>
      <c r="L61" s="125" t="n">
        <f aca="false">IF(ISERROR(MATCH(B61,$B50:$B53,0)),IF(ISERROR(MATCH(B61,$C50:$C53,0)),IF(ISERROR(MATCH(LOOKUP(B61,$E58:$I58,$E53:$I53),$B50:$B53,0)),INDEX($M50:$M53,MATCH(LOOKUP(B61,$E58:$I58,$E53:$I53),$C50:$C53,0),1),INDEX($L50:$L53,MATCH(LOOKUP(B61,$E58:$I58,$E53:$I53),$B50:$B53,0),1)),INDEX($M50:$M53,MATCH(B61,$C50:$C53,0),1)),INDEX($L50:$L53,MATCH(B61,$B50:$B53,0),1))</f>
        <v>12</v>
      </c>
      <c r="M61" s="125" t="n">
        <f aca="false">IF(ISERROR(MATCH(C61,$B50:$B53,0)),IF(ISERROR(MATCH(C61,$C50:$C53,0)),IF(ISERROR(MATCH(LOOKUP(C61,$E58:$I58,$E53:$I53),$B50:$B53,0)),INDEX($M50:$M53,MATCH(LOOKUP(C61,$E58:$I58,$E53:$I53),$C50:$C53,0),1),INDEX($L50:$L53,MATCH(LOOKUP(C61,$E58:$I58,$E53:$I53),$B50:$B53,0),1)),INDEX($M50:$M53,MATCH(C61,$C50:$C53,0),1)),INDEX($L50:$L53,MATCH(C61,$B50:$B53,0),1))</f>
        <v>7</v>
      </c>
      <c r="N61" s="129" t="str">
        <f aca="false">IF(ISBLANK('RR page 2'!$K7),"",IF('RR page 2'!$K7="B",$B61,$C61))</f>
        <v/>
      </c>
      <c r="O61" s="130" t="n">
        <v>4</v>
      </c>
      <c r="P61" s="124" t="n">
        <v>7</v>
      </c>
      <c r="Q61" s="108"/>
      <c r="R61" s="131" t="str">
        <f aca="false">CONCATENATE(ADDRESS($B61+2,$C61+1,4,1)," ",ADDRESS($C61+2,$B61+1,4,1))</f>
        <v>E8 G6</v>
      </c>
      <c r="S61" s="132"/>
      <c r="T61" s="132"/>
      <c r="U61" s="108"/>
    </row>
    <row r="62" s="109" customFormat="true" ht="15" hidden="false" customHeight="true" outlineLevel="0" collapsed="false">
      <c r="A62" s="124"/>
      <c r="B62" s="125"/>
      <c r="C62" s="125"/>
      <c r="D62" s="108" t="n">
        <f aca="false">COUNT(E61:I61)</f>
        <v>1</v>
      </c>
      <c r="E62" s="124"/>
      <c r="F62" s="124"/>
      <c r="G62" s="124"/>
      <c r="H62" s="124"/>
      <c r="I62" s="124"/>
      <c r="J62" s="124"/>
      <c r="K62" s="124"/>
      <c r="L62" s="125"/>
      <c r="M62" s="134"/>
      <c r="N62" s="135"/>
      <c r="O62" s="130"/>
      <c r="P62" s="124"/>
      <c r="Q62" s="108"/>
      <c r="R62" s="131"/>
      <c r="S62" s="132"/>
      <c r="T62" s="132"/>
      <c r="U62" s="108"/>
    </row>
    <row r="63" s="109" customFormat="true" ht="15" hidden="false" customHeight="true" outlineLevel="0" collapsed="false">
      <c r="A63" s="124" t="n">
        <v>8</v>
      </c>
      <c r="B63" s="125" t="n">
        <v>8</v>
      </c>
      <c r="C63" s="125" t="n">
        <v>2</v>
      </c>
      <c r="D63" s="133" t="s">
        <v>34</v>
      </c>
      <c r="E63" s="124" t="n">
        <v>9</v>
      </c>
      <c r="F63" s="124"/>
      <c r="G63" s="124"/>
      <c r="H63" s="124"/>
      <c r="I63" s="124"/>
      <c r="J63" s="124"/>
      <c r="K63" s="124" t="n">
        <v>8</v>
      </c>
      <c r="L63" s="125" t="n">
        <f aca="false">IF(ISERROR(MATCH(B63,$B58:$B61,0)),IF(ISERROR(MATCH(B63,$C58:$C61,0)),IF(ISERROR(MATCH(LOOKUP(B63,$E63:$I63,$E61:$I61),$B58:$B61,0)),INDEX($M58:$M61,MATCH(LOOKUP(B63,$E63:$I63,$E$46:$I$46),$C58:$C61,0),1),INDEX($L58:$L61,MATCH(LOOKUP(B63,$E63:$I63,$E61:$I61),$B58:$B61,0),1)),INDEX($M58:$M61,MATCH(B63,$C58:$C61,0),1)),INDEX($L58:$L61,MATCH(B63,$B58:$B61,0),1))</f>
        <v>9</v>
      </c>
      <c r="M63" s="125" t="n">
        <f aca="false">IF(ISERROR(MATCH(C63,$B58:$B61,0)),IF(ISERROR(MATCH(C63,$C58:$C61,0)),IF(ISERROR(MATCH(LOOKUP(C63,$E63:$I63,$E61:$I61),$B58:$B61,0)),INDEX($M58:$M61,MATCH(LOOKUP(C63,$E63:$I63,$E61:$I61),$C58:$C61,0),1),INDEX($L58:$L61,MATCH(LOOKUP(C63,$E63:$I63,$E61:$I61),$B58:$B61,0),1)),INDEX($M58:$M61,MATCH(C63,$C58:$C61,0),1)),INDEX($L58:$L61,MATCH(C63,$B58:$B61,0),1))</f>
        <v>6</v>
      </c>
      <c r="N63" s="129" t="str">
        <f aca="false">IF(ISBLANK('RR page 2'!$K9),"",IF('RR page 2'!$K9="B",$B63,$C63))</f>
        <v/>
      </c>
      <c r="O63" s="130" t="n">
        <v>1</v>
      </c>
      <c r="P63" s="124" t="n">
        <v>8</v>
      </c>
      <c r="Q63" s="108"/>
      <c r="R63" s="131" t="str">
        <f aca="false">CONCATENATE(ADDRESS($B63+2,$C63+1,4,1)," ",ADDRESS($C63+2,$B63+1,4,1))</f>
        <v>C10 I4</v>
      </c>
      <c r="S63" s="132"/>
      <c r="T63" s="132"/>
      <c r="U63" s="108"/>
    </row>
    <row r="64" s="109" customFormat="true" ht="15" hidden="false" customHeight="true" outlineLevel="0" collapsed="false">
      <c r="A64" s="124" t="n">
        <v>8</v>
      </c>
      <c r="B64" s="125" t="n">
        <v>7</v>
      </c>
      <c r="C64" s="125" t="n">
        <v>4</v>
      </c>
      <c r="D64" s="108"/>
      <c r="E64" s="124"/>
      <c r="F64" s="124"/>
      <c r="G64" s="124"/>
      <c r="H64" s="124"/>
      <c r="I64" s="124"/>
      <c r="J64" s="124"/>
      <c r="K64" s="124"/>
      <c r="L64" s="125" t="n">
        <f aca="false">IF(ISERROR(MATCH(B64,$B58:$B61,0)),IF(ISERROR(MATCH(B64,$C58:$C61,0)),IF(ISERROR(MATCH(LOOKUP(B64,$E63:$I63,$E61:$I61),$B58:$B61,0)),INDEX($M58:$M61,MATCH(LOOKUP(B64,$E63:$I63,$E61:$I61),$C58:$C61,0),1),INDEX($L58:$L61,MATCH(LOOKUP(B64,$E63:$I63,$E61:$I61),$B58:$B61,0),1)),INDEX($M58:$M61,MATCH(B64,$C58:$C61,0),1)),INDEX($L58:$L61,MATCH(B64,$B58:$B61,0),1))</f>
        <v>11</v>
      </c>
      <c r="M64" s="125" t="n">
        <f aca="false">IF(ISERROR(MATCH(C64,$B58:$B61,0)),IF(ISERROR(MATCH(C64,$C58:$C61,0)),IF(ISERROR(MATCH(LOOKUP(C64,$E63:$I63,$E61:$I61),$B58:$B61,0)),INDEX($M58:$M61,MATCH(LOOKUP(C64,$E63:$I63,$E61:$I61),$C58:$C61,0),1),INDEX($L58:$L61,MATCH(LOOKUP(C64,$E63:$I63,$E61:$I61),$B58:$B61,0),1)),INDEX($M58:$M61,MATCH(C64,$C58:$C61,0),1)),INDEX($L58:$L61,MATCH(C64,$B58:$B61,0),1))</f>
        <v>7</v>
      </c>
      <c r="N64" s="129" t="str">
        <f aca="false">IF(ISBLANK('RR page 2'!$K10),"",IF('RR page 2'!$K10="B",$B64,$C64))</f>
        <v/>
      </c>
      <c r="O64" s="130" t="n">
        <v>2</v>
      </c>
      <c r="P64" s="124" t="n">
        <v>8</v>
      </c>
      <c r="Q64" s="108"/>
      <c r="R64" s="131" t="str">
        <f aca="false">CONCATENATE(ADDRESS($B64+2,$C64+1,4,1)," ",ADDRESS($C64+2,$B64+1,4,1))</f>
        <v>E9 H6</v>
      </c>
      <c r="S64" s="132"/>
      <c r="T64" s="132"/>
      <c r="U64" s="108"/>
    </row>
    <row r="65" s="109" customFormat="true" ht="15" hidden="false" customHeight="true" outlineLevel="0" collapsed="false">
      <c r="A65" s="124" t="n">
        <v>8</v>
      </c>
      <c r="B65" s="125" t="n">
        <v>6</v>
      </c>
      <c r="C65" s="125" t="n">
        <v>3</v>
      </c>
      <c r="D65" s="108"/>
      <c r="E65" s="124"/>
      <c r="F65" s="124"/>
      <c r="G65" s="124"/>
      <c r="H65" s="124"/>
      <c r="I65" s="124"/>
      <c r="J65" s="124"/>
      <c r="K65" s="124"/>
      <c r="L65" s="125" t="n">
        <f aca="false">IF(ISERROR(MATCH(B65,$B58:$B61,0)),IF(ISERROR(MATCH(B65,$C58:$C61,0)),IF(ISERROR(MATCH(LOOKUP(B65,$E63:$I63,$E61:$I61),$B58:$B61,0)),INDEX($M58:$M61,MATCH(LOOKUP(B65,$E63:$I63,$E61:$I61),$C58:$C61,0),1),INDEX($L58:$L61,MATCH(LOOKUP(B65,$E63:$I63,$E61:$I61),$B58:$B61,0),1)),INDEX($M58:$M61,MATCH(B65,$C58:$C61,0),1)),INDEX($L58:$L61,MATCH(B65,$B58:$B61,0),1))</f>
        <v>12</v>
      </c>
      <c r="M65" s="125" t="n">
        <f aca="false">IF(ISERROR(MATCH(C65,$B58:$B61,0)),IF(ISERROR(MATCH(C65,$C58:$C61,0)),IF(ISERROR(MATCH(LOOKUP(C65,$E63:$I63,$E61:$I61),$B58:$B61,0)),INDEX($M58:$M61,MATCH(LOOKUP(C65,$E63:$I63,$E61:$I61),$C58:$C61,0),1),INDEX($L58:$L61,MATCH(LOOKUP(C65,$E63:$I63,$E61:$I61),$B58:$B61,0),1)),INDEX($M58:$M61,MATCH(C65,$C58:$C61,0),1)),INDEX($L58:$L61,MATCH(C65,$B58:$B61,0),1))</f>
        <v>5</v>
      </c>
      <c r="N65" s="129" t="str">
        <f aca="false">IF(ISBLANK('RR page 2'!$K11),"",IF('RR page 2'!$K11="B",$B65,$C65))</f>
        <v/>
      </c>
      <c r="O65" s="130" t="n">
        <v>3</v>
      </c>
      <c r="P65" s="124" t="n">
        <v>8</v>
      </c>
      <c r="Q65" s="108"/>
      <c r="R65" s="131" t="str">
        <f aca="false">CONCATENATE(ADDRESS($B65+2,$C65+1,4,1)," ",ADDRESS($C65+2,$B65+1,4,1))</f>
        <v>D8 G5</v>
      </c>
      <c r="S65" s="132"/>
      <c r="T65" s="132"/>
      <c r="U65" s="108"/>
    </row>
    <row r="66" s="109" customFormat="true" ht="15" hidden="false" customHeight="true" outlineLevel="0" collapsed="false">
      <c r="A66" s="124" t="n">
        <v>8</v>
      </c>
      <c r="B66" s="125" t="n">
        <v>9</v>
      </c>
      <c r="C66" s="125" t="n">
        <v>5</v>
      </c>
      <c r="D66" s="133" t="s">
        <v>35</v>
      </c>
      <c r="E66" s="124" t="n">
        <v>2</v>
      </c>
      <c r="F66" s="124"/>
      <c r="G66" s="124"/>
      <c r="H66" s="124"/>
      <c r="I66" s="124"/>
      <c r="J66" s="124"/>
      <c r="K66" s="124"/>
      <c r="L66" s="125" t="n">
        <f aca="false">IF(ISERROR(MATCH(B66,$B58:$B61,0)),IF(ISERROR(MATCH(B66,$C58:$C61,0)),IF(ISERROR(MATCH(LOOKUP(B66,$E63:$I63,$E61:$I61),$B58:$B61,0)),INDEX($M58:$M61,MATCH(LOOKUP(B66,$E63:$I63,$E61:$I61),$C58:$C61,0),1),INDEX($L58:$L61,MATCH(LOOKUP(B66,$E63:$I63,$E61:$I61),$B58:$B61,0),1)),INDEX($M58:$M61,MATCH(B66,$C58:$C61,0),1)),INDEX($L58:$L61,MATCH(B66,$B58:$B61,0),1))</f>
        <v>8</v>
      </c>
      <c r="M66" s="125" t="n">
        <f aca="false">IF(ISERROR(MATCH(C66,$B58:$B61,0)),IF(ISERROR(MATCH(C66,$C58:$C61,0)),IF(ISERROR(MATCH(LOOKUP(C66,$E63:$I63,$E61:$I61),$B58:$B61,0)),INDEX($M58:$M61,MATCH(LOOKUP(C66,$E63:$I63,$E61:$I61),$C58:$C61,0),1),INDEX($L58:$L61,MATCH(LOOKUP(C66,$E63:$I63,$E61:$I61),$B58:$B61,0),1)),INDEX($M58:$M61,MATCH(C66,$C58:$C61,0),1)),INDEX($L58:$L61,MATCH(C66,$B58:$B61,0),1))</f>
        <v>10</v>
      </c>
      <c r="N66" s="129" t="str">
        <f aca="false">IF(ISBLANK('RR page 2'!$K12),"",IF('RR page 2'!$K12="B",$B66,$C66))</f>
        <v/>
      </c>
      <c r="O66" s="130" t="n">
        <v>4</v>
      </c>
      <c r="P66" s="124" t="n">
        <v>8</v>
      </c>
      <c r="Q66" s="108"/>
      <c r="R66" s="131" t="str">
        <f aca="false">CONCATENATE(ADDRESS($B66+2,$C66+1,4,1)," ",ADDRESS($C66+2,$B66+1,4,1))</f>
        <v>F11 J7</v>
      </c>
      <c r="S66" s="132"/>
      <c r="T66" s="132"/>
      <c r="U66" s="108"/>
    </row>
    <row r="67" s="109" customFormat="true" ht="15" hidden="false" customHeight="true" outlineLevel="0" collapsed="false">
      <c r="A67" s="124"/>
      <c r="B67" s="125"/>
      <c r="C67" s="125"/>
      <c r="D67" s="108" t="n">
        <f aca="false">COUNT(E66:I66)</f>
        <v>1</v>
      </c>
      <c r="E67" s="124"/>
      <c r="F67" s="124"/>
      <c r="G67" s="124"/>
      <c r="H67" s="124"/>
      <c r="I67" s="124"/>
      <c r="J67" s="124"/>
      <c r="K67" s="124"/>
      <c r="L67" s="125"/>
      <c r="M67" s="134"/>
      <c r="N67" s="135"/>
      <c r="O67" s="130"/>
      <c r="P67" s="124"/>
      <c r="Q67" s="108"/>
      <c r="R67" s="131"/>
      <c r="S67" s="132"/>
      <c r="T67" s="132"/>
      <c r="U67" s="108"/>
    </row>
    <row r="68" s="109" customFormat="true" ht="15" hidden="false" customHeight="true" outlineLevel="0" collapsed="false">
      <c r="A68" s="124" t="n">
        <v>9</v>
      </c>
      <c r="B68" s="125" t="n">
        <v>7</v>
      </c>
      <c r="C68" s="125" t="n">
        <v>3</v>
      </c>
      <c r="D68" s="133" t="s">
        <v>34</v>
      </c>
      <c r="E68" s="124" t="n">
        <v>10</v>
      </c>
      <c r="F68" s="124"/>
      <c r="G68" s="124"/>
      <c r="H68" s="124"/>
      <c r="I68" s="124"/>
      <c r="J68" s="124"/>
      <c r="K68" s="124" t="n">
        <v>9</v>
      </c>
      <c r="L68" s="125" t="n">
        <f aca="false">IF(ISERROR(MATCH(B68,$B63:$B66,0)),IF(ISERROR(MATCH(B68,$C63:$C66,0)),IF(ISERROR(MATCH(LOOKUP(B68,$E68:$I68,$E66:$I66),$B63:$B66,0)),INDEX($M63:$M66,MATCH(LOOKUP(B68,$E68:$I68,$E$46:$I$46),$C63:$C66,0),1),INDEX($L63:$L66,MATCH(LOOKUP(B68,$E68:$I68,$E66:$I66),$B63:$B66,0),1)),INDEX($M63:$M66,MATCH(B68,$C63:$C66,0),1)),INDEX($L63:$L66,MATCH(B68,$B63:$B66,0),1))</f>
        <v>11</v>
      </c>
      <c r="M68" s="125" t="n">
        <f aca="false">IF(ISERROR(MATCH(C68,$B63:$B66,0)),IF(ISERROR(MATCH(C68,$C63:$C66,0)),IF(ISERROR(MATCH(LOOKUP(C68,$E68:$I68,$E66:$I66),$B63:$B66,0)),INDEX($M63:$M66,MATCH(LOOKUP(C68,$E68:$I68,$E66:$I66),$C63:$C66,0),1),INDEX($L63:$L66,MATCH(LOOKUP(C68,$E68:$I68,$E66:$I66),$B63:$B66,0),1)),INDEX($M63:$M66,MATCH(C68,$C63:$C66,0),1)),INDEX($L63:$L66,MATCH(C68,$B63:$B66,0),1))</f>
        <v>5</v>
      </c>
      <c r="N68" s="129" t="str">
        <f aca="false">IF(ISBLANK('RR page 2'!$K14),"",IF('RR page 2'!$K14="B",$B68,$C68))</f>
        <v/>
      </c>
      <c r="O68" s="130" t="n">
        <v>1</v>
      </c>
      <c r="P68" s="124" t="n">
        <v>9</v>
      </c>
      <c r="Q68" s="108"/>
      <c r="R68" s="131" t="str">
        <f aca="false">CONCATENATE(ADDRESS($B68+2,$C68+1,4,1)," ",ADDRESS($C68+2,$B68+1,4,1))</f>
        <v>D9 H5</v>
      </c>
      <c r="S68" s="132"/>
      <c r="T68" s="132"/>
      <c r="U68" s="108"/>
    </row>
    <row r="69" s="109" customFormat="true" ht="15" hidden="false" customHeight="true" outlineLevel="0" collapsed="false">
      <c r="A69" s="124" t="n">
        <v>9</v>
      </c>
      <c r="B69" s="125" t="n">
        <v>9</v>
      </c>
      <c r="C69" s="125" t="n">
        <v>4</v>
      </c>
      <c r="D69" s="108"/>
      <c r="E69" s="124"/>
      <c r="F69" s="124"/>
      <c r="G69" s="124"/>
      <c r="H69" s="124"/>
      <c r="I69" s="124"/>
      <c r="J69" s="124"/>
      <c r="K69" s="124"/>
      <c r="L69" s="125" t="n">
        <f aca="false">IF(ISERROR(MATCH(B69,$B63:$B66,0)),IF(ISERROR(MATCH(B69,$C63:$C66,0)),IF(ISERROR(MATCH(LOOKUP(B69,$E68:$I68,$E66:$I66),$B63:$B66,0)),INDEX($M63:$M66,MATCH(LOOKUP(B69,$E68:$I68,$E66:$I66),$C63:$C66,0),1),INDEX($L63:$L66,MATCH(LOOKUP(B69,$E68:$I68,$E66:$I66),$B63:$B66,0),1)),INDEX($M63:$M66,MATCH(B69,$C63:$C66,0),1)),INDEX($L63:$L66,MATCH(B69,$B63:$B66,0),1))</f>
        <v>8</v>
      </c>
      <c r="M69" s="125" t="n">
        <f aca="false">IF(ISERROR(MATCH(C69,$B63:$B66,0)),IF(ISERROR(MATCH(C69,$C63:$C66,0)),IF(ISERROR(MATCH(LOOKUP(C69,$E68:$I68,$E66:$I66),$B63:$B66,0)),INDEX($M63:$M66,MATCH(LOOKUP(C69,$E68:$I68,$E66:$I66),$C63:$C66,0),1),INDEX($L63:$L66,MATCH(LOOKUP(C69,$E68:$I68,$E66:$I66),$B63:$B66,0),1)),INDEX($M63:$M66,MATCH(C69,$C63:$C66,0),1)),INDEX($L63:$L66,MATCH(C69,$B63:$B66,0),1))</f>
        <v>7</v>
      </c>
      <c r="N69" s="129" t="str">
        <f aca="false">IF(ISBLANK('RR page 2'!$K15),"",IF('RR page 2'!$K15="B",$B69,$C69))</f>
        <v/>
      </c>
      <c r="O69" s="130" t="n">
        <v>2</v>
      </c>
      <c r="P69" s="124" t="n">
        <v>9</v>
      </c>
      <c r="Q69" s="108"/>
      <c r="R69" s="131" t="str">
        <f aca="false">CONCATENATE(ADDRESS($B69+2,$C69+1,4,1)," ",ADDRESS($C69+2,$B69+1,4,1))</f>
        <v>E11 J6</v>
      </c>
      <c r="S69" s="132"/>
      <c r="T69" s="132"/>
      <c r="U69" s="108"/>
    </row>
    <row r="70" s="109" customFormat="true" ht="15" hidden="false" customHeight="true" outlineLevel="0" collapsed="false">
      <c r="A70" s="124" t="n">
        <v>9</v>
      </c>
      <c r="B70" s="125" t="n">
        <v>8</v>
      </c>
      <c r="C70" s="125" t="n">
        <v>5</v>
      </c>
      <c r="D70" s="108"/>
      <c r="E70" s="124"/>
      <c r="F70" s="124"/>
      <c r="G70" s="124"/>
      <c r="H70" s="124"/>
      <c r="I70" s="124"/>
      <c r="J70" s="124"/>
      <c r="K70" s="124"/>
      <c r="L70" s="125" t="n">
        <f aca="false">IF(ISERROR(MATCH(B70,$B63:$B66,0)),IF(ISERROR(MATCH(B70,$C63:$C66,0)),IF(ISERROR(MATCH(LOOKUP(B70,$E68:$I68,$E66:$I66),$B63:$B66,0)),INDEX($M63:$M66,MATCH(LOOKUP(B70,$E68:$I68,$E66:$I66),$C63:$C66,0),1),INDEX($L63:$L66,MATCH(LOOKUP(B70,$E68:$I68,$E66:$I66),$B63:$B66,0),1)),INDEX($M63:$M66,MATCH(B70,$C63:$C66,0),1)),INDEX($L63:$L66,MATCH(B70,$B63:$B66,0),1))</f>
        <v>9</v>
      </c>
      <c r="M70" s="125" t="n">
        <f aca="false">IF(ISERROR(MATCH(C70,$B63:$B66,0)),IF(ISERROR(MATCH(C70,$C63:$C66,0)),IF(ISERROR(MATCH(LOOKUP(C70,$E68:$I68,$E66:$I66),$B63:$B66,0)),INDEX($M63:$M66,MATCH(LOOKUP(C70,$E68:$I68,$E66:$I66),$C63:$C66,0),1),INDEX($L63:$L66,MATCH(LOOKUP(C70,$E68:$I68,$E66:$I66),$B63:$B66,0),1)),INDEX($M63:$M66,MATCH(C70,$C63:$C66,0),1)),INDEX($L63:$L66,MATCH(C70,$B63:$B66,0),1))</f>
        <v>10</v>
      </c>
      <c r="N70" s="129" t="str">
        <f aca="false">IF(ISBLANK('RR page 2'!$K16),"",IF('RR page 2'!$K16="B",$B70,$C70))</f>
        <v/>
      </c>
      <c r="O70" s="130" t="n">
        <v>3</v>
      </c>
      <c r="P70" s="124" t="n">
        <v>9</v>
      </c>
      <c r="Q70" s="108"/>
      <c r="R70" s="131" t="str">
        <f aca="false">CONCATENATE(ADDRESS($B70+2,$C70+1,4,1)," ",ADDRESS($C70+2,$B70+1,4,1))</f>
        <v>F10 I7</v>
      </c>
      <c r="S70" s="132"/>
      <c r="T70" s="132"/>
      <c r="U70" s="108"/>
    </row>
    <row r="71" s="109" customFormat="true" ht="15" hidden="false" customHeight="true" outlineLevel="0" collapsed="false">
      <c r="A71" s="124" t="n">
        <v>9</v>
      </c>
      <c r="B71" s="125" t="n">
        <v>10</v>
      </c>
      <c r="C71" s="125" t="n">
        <v>6</v>
      </c>
      <c r="D71" s="133" t="s">
        <v>35</v>
      </c>
      <c r="E71" s="124" t="n">
        <v>3</v>
      </c>
      <c r="F71" s="124"/>
      <c r="G71" s="124"/>
      <c r="H71" s="124"/>
      <c r="I71" s="124"/>
      <c r="J71" s="124"/>
      <c r="K71" s="124"/>
      <c r="L71" s="125" t="n">
        <f aca="false">IF(ISERROR(MATCH(B71,$B63:$B66,0)),IF(ISERROR(MATCH(B71,$C63:$C66,0)),IF(ISERROR(MATCH(LOOKUP(B71,$E68:$I68,$E66:$I66),$B63:$B66,0)),INDEX($M63:$M66,MATCH(LOOKUP(B71,$E68:$I68,$E66:$I66),$C63:$C66,0),1),INDEX($L63:$L66,MATCH(LOOKUP(B71,$E68:$I68,$E66:$I66),$B63:$B66,0),1)),INDEX($M63:$M66,MATCH(B71,$C63:$C66,0),1)),INDEX($L63:$L66,MATCH(B71,$B63:$B66,0),1))</f>
        <v>6</v>
      </c>
      <c r="M71" s="125" t="n">
        <f aca="false">IF(ISERROR(MATCH(C71,$B63:$B66,0)),IF(ISERROR(MATCH(C71,$C63:$C66,0)),IF(ISERROR(MATCH(LOOKUP(C71,$E68:$I68,$E66:$I66),$B63:$B66,0)),INDEX($M63:$M66,MATCH(LOOKUP(C71,$E68:$I68,$E66:$I66),$C63:$C66,0),1),INDEX($L63:$L66,MATCH(LOOKUP(C71,$E68:$I68,$E66:$I66),$B63:$B66,0),1)),INDEX($M63:$M66,MATCH(C71,$C63:$C66,0),1)),INDEX($L63:$L66,MATCH(C71,$B63:$B66,0),1))</f>
        <v>12</v>
      </c>
      <c r="N71" s="129" t="str">
        <f aca="false">IF(ISBLANK('RR page 2'!$K17),"",IF('RR page 2'!$K17="B",$B71,$C71))</f>
        <v/>
      </c>
      <c r="O71" s="130" t="n">
        <v>4</v>
      </c>
      <c r="P71" s="124" t="n">
        <v>9</v>
      </c>
      <c r="Q71" s="108"/>
      <c r="R71" s="131" t="str">
        <f aca="false">CONCATENATE(ADDRESS($B71+2,$C71+1,4,1)," ",ADDRESS($C71+2,$B71+1,4,1))</f>
        <v>G12 K8</v>
      </c>
      <c r="S71" s="132"/>
      <c r="T71" s="132"/>
      <c r="U71" s="108"/>
    </row>
    <row r="72" s="109" customFormat="true" ht="15" hidden="false" customHeight="true" outlineLevel="0" collapsed="false">
      <c r="A72" s="124"/>
      <c r="B72" s="125"/>
      <c r="C72" s="125"/>
      <c r="D72" s="108" t="n">
        <f aca="false">COUNT(E71:I71)</f>
        <v>1</v>
      </c>
      <c r="E72" s="124"/>
      <c r="F72" s="124"/>
      <c r="G72" s="124"/>
      <c r="H72" s="124"/>
      <c r="I72" s="124"/>
      <c r="J72" s="124"/>
      <c r="K72" s="124"/>
      <c r="L72" s="125"/>
      <c r="M72" s="134"/>
      <c r="N72" s="135"/>
      <c r="O72" s="130"/>
      <c r="P72" s="124"/>
      <c r="Q72" s="108"/>
      <c r="R72" s="131"/>
      <c r="S72" s="132"/>
      <c r="T72" s="132"/>
      <c r="U72" s="108"/>
    </row>
    <row r="73" s="109" customFormat="true" ht="15" hidden="false" customHeight="true" outlineLevel="0" collapsed="false">
      <c r="A73" s="124" t="n">
        <v>10</v>
      </c>
      <c r="B73" s="125" t="n">
        <v>8</v>
      </c>
      <c r="C73" s="125" t="n">
        <v>4</v>
      </c>
      <c r="D73" s="133" t="s">
        <v>34</v>
      </c>
      <c r="E73" s="124" t="n">
        <v>11</v>
      </c>
      <c r="F73" s="124"/>
      <c r="G73" s="124"/>
      <c r="H73" s="124"/>
      <c r="I73" s="124"/>
      <c r="J73" s="124"/>
      <c r="K73" s="124" t="n">
        <v>10</v>
      </c>
      <c r="L73" s="125" t="n">
        <f aca="false">IF(ISERROR(MATCH(B73,$B68:$B71,0)),IF(ISERROR(MATCH(B73,$C68:$C71,0)),IF(ISERROR(MATCH(LOOKUP(B73,$E73:$I73,$E71:$I71),$B68:$B71,0)),INDEX($M68:$M71,MATCH(LOOKUP(B73,$E73:$I73,$E$46:$I$46),$C68:$C71,0),1),INDEX($L68:$L71,MATCH(LOOKUP(B73,$E73:$I73,$E71:$I71),$B68:$B71,0),1)),INDEX($M68:$M71,MATCH(B73,$C68:$C71,0),1)),INDEX($L68:$L71,MATCH(B73,$B68:$B71,0),1))</f>
        <v>9</v>
      </c>
      <c r="M73" s="125" t="n">
        <f aca="false">IF(ISERROR(MATCH(C73,$B68:$B71,0)),IF(ISERROR(MATCH(C73,$C68:$C71,0)),IF(ISERROR(MATCH(LOOKUP(C73,$E73:$I73,$E71:$I71),$B68:$B71,0)),INDEX($M68:$M71,MATCH(LOOKUP(C73,$E73:$I73,$E71:$I71),$C68:$C71,0),1),INDEX($L68:$L71,MATCH(LOOKUP(C73,$E73:$I73,$E71:$I71),$B68:$B71,0),1)),INDEX($M68:$M71,MATCH(C73,$C68:$C71,0),1)),INDEX($L68:$L71,MATCH(C73,$B68:$B71,0),1))</f>
        <v>7</v>
      </c>
      <c r="N73" s="129" t="str">
        <f aca="false">IF(ISBLANK('RR page 2'!$K19),"",IF('RR page 2'!$K19="B",$B73,$C73))</f>
        <v/>
      </c>
      <c r="O73" s="130" t="n">
        <v>1</v>
      </c>
      <c r="P73" s="124" t="n">
        <v>10</v>
      </c>
      <c r="Q73" s="108"/>
      <c r="R73" s="131" t="str">
        <f aca="false">CONCATENATE(ADDRESS($B73+2,$C73+1,4,1)," ",ADDRESS($C73+2,$B73+1,4,1))</f>
        <v>E10 I6</v>
      </c>
      <c r="S73" s="132"/>
      <c r="T73" s="132"/>
      <c r="U73" s="108"/>
    </row>
    <row r="74" s="109" customFormat="true" ht="15" hidden="false" customHeight="true" outlineLevel="0" collapsed="false">
      <c r="A74" s="124" t="n">
        <v>10</v>
      </c>
      <c r="B74" s="125" t="n">
        <v>10</v>
      </c>
      <c r="C74" s="125" t="n">
        <v>7</v>
      </c>
      <c r="D74" s="108"/>
      <c r="E74" s="124"/>
      <c r="F74" s="124"/>
      <c r="G74" s="124"/>
      <c r="H74" s="124"/>
      <c r="I74" s="124"/>
      <c r="J74" s="124"/>
      <c r="K74" s="124"/>
      <c r="L74" s="125" t="n">
        <f aca="false">IF(ISERROR(MATCH(B74,$B68:$B71,0)),IF(ISERROR(MATCH(B74,$C68:$C71,0)),IF(ISERROR(MATCH(LOOKUP(B74,$E73:$I73,$E71:$I71),$B68:$B71,0)),INDEX($M68:$M71,MATCH(LOOKUP(B74,$E73:$I73,$E71:$I71),$C68:$C71,0),1),INDEX($L68:$L71,MATCH(LOOKUP(B74,$E73:$I73,$E71:$I71),$B68:$B71,0),1)),INDEX($M68:$M71,MATCH(B74,$C68:$C71,0),1)),INDEX($L68:$L71,MATCH(B74,$B68:$B71,0),1))</f>
        <v>6</v>
      </c>
      <c r="M74" s="125" t="n">
        <f aca="false">IF(ISERROR(MATCH(C74,$B68:$B71,0)),IF(ISERROR(MATCH(C74,$C68:$C71,0)),IF(ISERROR(MATCH(LOOKUP(C74,$E73:$I73,$E71:$I71),$B68:$B71,0)),INDEX($M68:$M71,MATCH(LOOKUP(C74,$E73:$I73,$E71:$I71),$C68:$C71,0),1),INDEX($L68:$L71,MATCH(LOOKUP(C74,$E73:$I73,$E71:$I71),$B68:$B71,0),1)),INDEX($M68:$M71,MATCH(C74,$C68:$C71,0),1)),INDEX($L68:$L71,MATCH(C74,$B68:$B71,0),1))</f>
        <v>11</v>
      </c>
      <c r="N74" s="129" t="str">
        <f aca="false">IF(ISBLANK('RR page 2'!$K20),"",IF('RR page 2'!$K20="B",$B74,$C74))</f>
        <v/>
      </c>
      <c r="O74" s="130" t="n">
        <v>2</v>
      </c>
      <c r="P74" s="124" t="n">
        <v>10</v>
      </c>
      <c r="Q74" s="108"/>
      <c r="R74" s="131" t="str">
        <f aca="false">CONCATENATE(ADDRESS($B74+2,$C74+1,4,1)," ",ADDRESS($C74+2,$B74+1,4,1))</f>
        <v>H12 K9</v>
      </c>
      <c r="S74" s="132"/>
      <c r="T74" s="132"/>
      <c r="U74" s="108"/>
    </row>
    <row r="75" s="109" customFormat="true" ht="15" hidden="false" customHeight="true" outlineLevel="0" collapsed="false">
      <c r="A75" s="124" t="n">
        <v>10</v>
      </c>
      <c r="B75" s="125" t="n">
        <v>9</v>
      </c>
      <c r="C75" s="125" t="n">
        <v>6</v>
      </c>
      <c r="D75" s="108"/>
      <c r="E75" s="124"/>
      <c r="F75" s="124"/>
      <c r="G75" s="124"/>
      <c r="H75" s="124"/>
      <c r="I75" s="124"/>
      <c r="J75" s="124"/>
      <c r="K75" s="124"/>
      <c r="L75" s="125" t="n">
        <f aca="false">IF(ISERROR(MATCH(B75,$B68:$B71,0)),IF(ISERROR(MATCH(B75,$C68:$C71,0)),IF(ISERROR(MATCH(LOOKUP(B75,$E73:$I73,$E71:$I71),$B68:$B71,0)),INDEX($M68:$M71,MATCH(LOOKUP(B75,$E73:$I73,$E71:$I71),$C68:$C71,0),1),INDEX($L68:$L71,MATCH(LOOKUP(B75,$E73:$I73,$E71:$I71),$B68:$B71,0),1)),INDEX($M68:$M71,MATCH(B75,$C68:$C71,0),1)),INDEX($L68:$L71,MATCH(B75,$B68:$B71,0),1))</f>
        <v>8</v>
      </c>
      <c r="M75" s="125" t="n">
        <f aca="false">IF(ISERROR(MATCH(C75,$B68:$B71,0)),IF(ISERROR(MATCH(C75,$C68:$C71,0)),IF(ISERROR(MATCH(LOOKUP(C75,$E73:$I73,$E71:$I71),$B68:$B71,0)),INDEX($M68:$M71,MATCH(LOOKUP(C75,$E73:$I73,$E71:$I71),$C68:$C71,0),1),INDEX($L68:$L71,MATCH(LOOKUP(C75,$E73:$I73,$E71:$I71),$B68:$B71,0),1)),INDEX($M68:$M71,MATCH(C75,$C68:$C71,0),1)),INDEX($L68:$L71,MATCH(C75,$B68:$B71,0),1))</f>
        <v>12</v>
      </c>
      <c r="N75" s="129" t="str">
        <f aca="false">IF(ISBLANK('RR page 2'!$K21),"",IF('RR page 2'!$K21="B",$B75,$C75))</f>
        <v/>
      </c>
      <c r="O75" s="130" t="n">
        <v>3</v>
      </c>
      <c r="P75" s="124" t="n">
        <v>10</v>
      </c>
      <c r="Q75" s="108"/>
      <c r="R75" s="131" t="str">
        <f aca="false">CONCATENATE(ADDRESS($B75+2,$C75+1,4,1)," ",ADDRESS($C75+2,$B75+1,4,1))</f>
        <v>G11 J8</v>
      </c>
      <c r="S75" s="132"/>
      <c r="T75" s="132"/>
      <c r="U75" s="108"/>
    </row>
    <row r="76" s="109" customFormat="true" ht="15" hidden="false" customHeight="true" outlineLevel="0" collapsed="false">
      <c r="A76" s="124" t="n">
        <v>10</v>
      </c>
      <c r="B76" s="125" t="n">
        <v>11</v>
      </c>
      <c r="C76" s="125" t="n">
        <v>5</v>
      </c>
      <c r="D76" s="133" t="s">
        <v>35</v>
      </c>
      <c r="E76" s="124" t="n">
        <v>5</v>
      </c>
      <c r="F76" s="124" t="n">
        <v>4</v>
      </c>
      <c r="G76" s="124"/>
      <c r="H76" s="124"/>
      <c r="I76" s="124"/>
      <c r="J76" s="124"/>
      <c r="K76" s="124"/>
      <c r="L76" s="125" t="n">
        <f aca="false">IF(ISERROR(MATCH(B76,$B68:$B71,0)),IF(ISERROR(MATCH(B76,$C68:$C71,0)),IF(ISERROR(MATCH(LOOKUP(B76,$E73:$I73,$E71:$I71),$B68:$B71,0)),INDEX($M68:$M71,MATCH(LOOKUP(B76,$E73:$I73,$E71:$I71),$C68:$C71,0),1),INDEX($L68:$L71,MATCH(LOOKUP(B76,$E73:$I73,$E71:$I71),$B68:$B71,0),1)),INDEX($M68:$M71,MATCH(B76,$C68:$C71,0),1)),INDEX($L68:$L71,MATCH(B76,$B68:$B71,0),1))</f>
        <v>5</v>
      </c>
      <c r="M76" s="125" t="n">
        <f aca="false">IF(ISERROR(MATCH(C76,$B68:$B71,0)),IF(ISERROR(MATCH(C76,$C68:$C71,0)),IF(ISERROR(MATCH(LOOKUP(C76,$E73:$I73,$E71:$I71),$B68:$B71,0)),INDEX($M68:$M71,MATCH(LOOKUP(C76,$E73:$I73,$E71:$I71),$C68:$C71,0),1),INDEX($L68:$L71,MATCH(LOOKUP(C76,$E73:$I73,$E71:$I71),$B68:$B71,0),1)),INDEX($M68:$M71,MATCH(C76,$C68:$C71,0),1)),INDEX($L68:$L71,MATCH(C76,$B68:$B71,0),1))</f>
        <v>10</v>
      </c>
      <c r="N76" s="129" t="str">
        <f aca="false">IF(ISBLANK('RR page 2'!$K22),"",IF('RR page 2'!$K22="B",$B76,$C76))</f>
        <v/>
      </c>
      <c r="O76" s="130" t="n">
        <v>4</v>
      </c>
      <c r="P76" s="124" t="n">
        <v>10</v>
      </c>
      <c r="Q76" s="108"/>
      <c r="R76" s="131" t="str">
        <f aca="false">CONCATENATE(ADDRESS($B76+2,$C76+1,4,1)," ",ADDRESS($C76+2,$B76+1,4,1))</f>
        <v>F13 L7</v>
      </c>
      <c r="S76" s="132"/>
      <c r="T76" s="132"/>
      <c r="U76" s="108"/>
    </row>
    <row r="77" s="109" customFormat="true" ht="15" hidden="false" customHeight="true" outlineLevel="0" collapsed="false">
      <c r="A77" s="124"/>
      <c r="B77" s="125"/>
      <c r="C77" s="125"/>
      <c r="D77" s="108" t="n">
        <f aca="false">COUNT(E76:I76)</f>
        <v>2</v>
      </c>
      <c r="E77" s="124"/>
      <c r="F77" s="124"/>
      <c r="G77" s="124"/>
      <c r="H77" s="124"/>
      <c r="I77" s="124"/>
      <c r="J77" s="124"/>
      <c r="K77" s="124"/>
      <c r="L77" s="125"/>
      <c r="M77" s="134"/>
      <c r="N77" s="135"/>
      <c r="O77" s="130"/>
      <c r="P77" s="124"/>
      <c r="Q77" s="108"/>
      <c r="R77" s="131"/>
      <c r="S77" s="132"/>
      <c r="T77" s="132"/>
      <c r="U77" s="108"/>
    </row>
    <row r="78" s="109" customFormat="true" ht="15" hidden="false" customHeight="true" outlineLevel="0" collapsed="false">
      <c r="A78" s="124" t="n">
        <v>11</v>
      </c>
      <c r="B78" s="125" t="n">
        <v>7</v>
      </c>
      <c r="C78" s="125" t="n">
        <v>6</v>
      </c>
      <c r="D78" s="133" t="s">
        <v>34</v>
      </c>
      <c r="E78" s="124" t="n">
        <v>1</v>
      </c>
      <c r="F78" s="124" t="n">
        <v>12</v>
      </c>
      <c r="G78" s="124"/>
      <c r="H78" s="124"/>
      <c r="I78" s="124"/>
      <c r="J78" s="124"/>
      <c r="K78" s="124" t="n">
        <v>11</v>
      </c>
      <c r="L78" s="125" t="n">
        <f aca="false">IF(ISERROR(MATCH(B78,$B73:$B76,0)),IF(ISERROR(MATCH(B78,$C73:$C76,0)),IF(ISERROR(MATCH(LOOKUP(B78,$E78:$I78,$E76:$I76),$B73:$B76,0)),INDEX($M73:$M76,MATCH(LOOKUP(B78,$E78:$I78,$E76:$I76),$C73:$C76,0),1),INDEX($L73:$L76,MATCH(LOOKUP(B78,$E78:$I78,$E76:$I76),$B73:$B76,0),1)),INDEX($M73:$M76,MATCH(B78,$C73:$C76,0),1)),INDEX($L73:$L76,MATCH(B78,$B73:$B76,0),1))</f>
        <v>11</v>
      </c>
      <c r="M78" s="125" t="n">
        <f aca="false">IF(ISERROR(MATCH(C78,$B73:$B76,0)),IF(ISERROR(MATCH(C78,$C73:$C76,0)),IF(ISERROR(MATCH(LOOKUP(C78,$E78:$I78,$E76:$I76),$B73:$B76,0)),INDEX($M73:$M76,MATCH(LOOKUP(C78,$E78:$I78,$E76:$I76),$C73:$C76,0),1),INDEX($L73:$L76,MATCH(LOOKUP(C78,$E78:$I78,$E76:$I76),$B73:$B76,0),1)),INDEX($M73:$M76,MATCH(C78,$C73:$C76,0),1)),INDEX($L73:$L76,MATCH(C78,$B73:$B76,0),1))</f>
        <v>12</v>
      </c>
      <c r="N78" s="129" t="str">
        <f aca="false">IF(ISBLANK('RR page 2'!$K24),"",IF('RR page 2'!$K24="B",$B78,$C78))</f>
        <v/>
      </c>
      <c r="O78" s="130" t="n">
        <v>1</v>
      </c>
      <c r="P78" s="124" t="n">
        <v>11</v>
      </c>
      <c r="Q78" s="108"/>
      <c r="R78" s="131" t="str">
        <f aca="false">CONCATENATE(ADDRESS($B78+2,$C78+1,4,1)," ",ADDRESS($C78+2,$B78+1,4,1))</f>
        <v>G9 H8</v>
      </c>
      <c r="S78" s="132"/>
      <c r="T78" s="132"/>
      <c r="U78" s="108"/>
    </row>
    <row r="79" s="109" customFormat="true" ht="15" hidden="false" customHeight="true" outlineLevel="0" collapsed="false">
      <c r="A79" s="124" t="n">
        <v>11</v>
      </c>
      <c r="B79" s="125" t="n">
        <v>11</v>
      </c>
      <c r="C79" s="125" t="n">
        <v>10</v>
      </c>
      <c r="D79" s="108"/>
      <c r="E79" s="124"/>
      <c r="F79" s="124"/>
      <c r="G79" s="124"/>
      <c r="H79" s="124"/>
      <c r="I79" s="124"/>
      <c r="J79" s="124"/>
      <c r="K79" s="124"/>
      <c r="L79" s="125" t="n">
        <f aca="false">IF(ISERROR(MATCH(B79,$B73:$B76,0)),IF(ISERROR(MATCH(B79,$C73:$C76,0)),IF(ISERROR(MATCH(LOOKUP(B79,$E78:$I78,$E76:$I76),$B73:$B76,0)),INDEX($M73:$M76,MATCH(LOOKUP(B79,$E78:$I78,$E76:$I76),$C73:$C76,0),1),INDEX($L73:$L76,MATCH(LOOKUP(B79,$E78:$I78,$E76:$I76),$B73:$B76,0),1)),INDEX($M73:$M76,MATCH(B79,$C73:$C76,0),1)),INDEX($L73:$L76,MATCH(B79,$B73:$B76,0),1))</f>
        <v>5</v>
      </c>
      <c r="M79" s="125" t="n">
        <f aca="false">IF(ISERROR(MATCH(C79,$B73:$B76,0)),IF(ISERROR(MATCH(C79,$C73:$C76,0)),IF(ISERROR(MATCH(LOOKUP(C79,$E78:$I78,$E76:$I76),$B73:$B76,0)),INDEX($M73:$M76,MATCH(LOOKUP(C79,$E78:$I78,$E76:$I76),$C73:$C76,0),1),INDEX($L73:$L76,MATCH(LOOKUP(C79,$E78:$I78,$E76:$I76),$B73:$B76,0),1)),INDEX($M73:$M76,MATCH(C79,$C73:$C76,0),1)),INDEX($L73:$L76,MATCH(C79,$B73:$B76,0),1))</f>
        <v>6</v>
      </c>
      <c r="N79" s="129" t="str">
        <f aca="false">IF(ISBLANK('RR page 2'!$K25),"",IF('RR page 2'!$K25="B",$B79,$C79))</f>
        <v/>
      </c>
      <c r="O79" s="130" t="n">
        <v>2</v>
      </c>
      <c r="P79" s="124" t="n">
        <v>11</v>
      </c>
      <c r="Q79" s="108"/>
      <c r="R79" s="131" t="str">
        <f aca="false">CONCATENATE(ADDRESS($B79+2,$C79+1,4,1)," ",ADDRESS($C79+2,$B79+1,4,1))</f>
        <v>K13 L12</v>
      </c>
      <c r="S79" s="132"/>
      <c r="T79" s="132"/>
      <c r="U79" s="108"/>
    </row>
    <row r="80" s="109" customFormat="true" ht="15" hidden="false" customHeight="true" outlineLevel="0" collapsed="false">
      <c r="A80" s="124" t="n">
        <v>11</v>
      </c>
      <c r="B80" s="125" t="n">
        <v>12</v>
      </c>
      <c r="C80" s="125" t="n">
        <v>9</v>
      </c>
      <c r="D80" s="108"/>
      <c r="E80" s="124"/>
      <c r="F80" s="124"/>
      <c r="G80" s="124"/>
      <c r="H80" s="124"/>
      <c r="I80" s="124"/>
      <c r="J80" s="124"/>
      <c r="K80" s="124"/>
      <c r="L80" s="125" t="n">
        <f aca="false">IF(ISERROR(MATCH(B80,$B73:$B76,0)),IF(ISERROR(MATCH(B80,$C73:$C76,0)),IF(ISERROR(MATCH(LOOKUP(B80,$E78:$I78,$E76:$I76),$B73:$B76,0)),INDEX($M73:$M76,MATCH(LOOKUP(B80,$E78:$I78,$E76:$I76),$C73:$C76,0),1),INDEX($L73:$L76,MATCH(LOOKUP(B80,$E78:$I78,$E76:$I76),$B73:$B76,0),1)),INDEX($M73:$M76,MATCH(B80,$C73:$C76,0),1)),INDEX($L73:$L76,MATCH(B80,$B73:$B76,0),1))</f>
        <v>7</v>
      </c>
      <c r="M80" s="125" t="n">
        <f aca="false">IF(ISERROR(MATCH(C80,$B73:$B76,0)),IF(ISERROR(MATCH(C80,$C73:$C76,0)),IF(ISERROR(MATCH(LOOKUP(C80,$E78:$I78,$E76:$I76),$B73:$B76,0)),INDEX($M73:$M76,MATCH(LOOKUP(C80,$E78:$I78,$E76:$I76),$C73:$C76,0),1),INDEX($L73:$L76,MATCH(LOOKUP(C80,$E78:$I78,$E76:$I76),$B73:$B76,0),1)),INDEX($M73:$M76,MATCH(C80,$C73:$C76,0),1)),INDEX($L73:$L76,MATCH(C80,$B73:$B76,0),1))</f>
        <v>8</v>
      </c>
      <c r="N80" s="129" t="str">
        <f aca="false">IF(ISBLANK('RR page 2'!$K26),"",IF('RR page 2'!$K26="B",$B80,$C80))</f>
        <v/>
      </c>
      <c r="O80" s="130" t="n">
        <v>3</v>
      </c>
      <c r="P80" s="124" t="n">
        <v>11</v>
      </c>
      <c r="Q80" s="108"/>
      <c r="R80" s="131" t="str">
        <f aca="false">CONCATENATE(ADDRESS($B80+2,$C80+1,4,1)," ",ADDRESS($C80+2,$B80+1,4,1))</f>
        <v>J14 M11</v>
      </c>
      <c r="S80" s="132"/>
      <c r="T80" s="132"/>
      <c r="U80" s="108"/>
    </row>
    <row r="81" s="109" customFormat="true" ht="15" hidden="false" customHeight="true" outlineLevel="0" collapsed="false">
      <c r="A81" s="124" t="n">
        <v>11</v>
      </c>
      <c r="B81" s="125" t="n">
        <v>1</v>
      </c>
      <c r="C81" s="125" t="n">
        <v>8</v>
      </c>
      <c r="D81" s="133" t="s">
        <v>35</v>
      </c>
      <c r="E81" s="124" t="n">
        <v>6</v>
      </c>
      <c r="F81" s="124"/>
      <c r="G81" s="124"/>
      <c r="H81" s="124"/>
      <c r="I81" s="124"/>
      <c r="J81" s="124"/>
      <c r="K81" s="124"/>
      <c r="L81" s="125" t="n">
        <f aca="false">IF(ISERROR(MATCH(B81,$B73:$B76,0)),IF(ISERROR(MATCH(B81,$C73:$C76,0)),IF(ISERROR(MATCH(LOOKUP(B81,$E78:$I78,$E76:$I76),$B73:$B76,0)),INDEX($M73:$M76,MATCH(LOOKUP(B81,$E78:$I78,$E76:$I76),$C73:$C76,0),1),INDEX($L73:$L76,MATCH(LOOKUP(B81,$E78:$I78,$E76:$I76),$B73:$B76,0),1)),INDEX($M73:$M76,MATCH(B81,$C73:$C76,0),1)),INDEX($L73:$L76,MATCH(B81,$B73:$B76,0),1))</f>
        <v>10</v>
      </c>
      <c r="M81" s="125" t="n">
        <f aca="false">IF(ISERROR(MATCH(C81,$B73:$B76,0)),IF(ISERROR(MATCH(C81,$C73:$C76,0)),IF(ISERROR(MATCH(LOOKUP(C81,$E78:$I78,$E76:$I76),$B73:$B76,0)),INDEX($M73:$M76,MATCH(LOOKUP(C81,$E78:$I78,$E76:$I76),$C73:$C76,0),1),INDEX($L73:$L76,MATCH(LOOKUP(C81,$E78:$I78,$E76:$I76),$B73:$B76,0),1)),INDEX($M73:$M76,MATCH(C81,$C73:$C76,0),1)),INDEX($L73:$L76,MATCH(C81,$B73:$B76,0),1))</f>
        <v>9</v>
      </c>
      <c r="N81" s="129" t="str">
        <f aca="false">IF(ISBLANK('RR page 2'!$K27),"",IF('RR page 2'!$K27="B",$B81,$C81))</f>
        <v/>
      </c>
      <c r="O81" s="130" t="n">
        <v>4</v>
      </c>
      <c r="P81" s="124" t="n">
        <v>11</v>
      </c>
      <c r="Q81" s="108"/>
      <c r="R81" s="131" t="str">
        <f aca="false">CONCATENATE(ADDRESS($B81+2,$C81+1,4,1)," ",ADDRESS($C81+2,$B81+1,4,1))</f>
        <v>I3 B10</v>
      </c>
      <c r="S81" s="132"/>
      <c r="T81" s="132"/>
      <c r="U81" s="108"/>
    </row>
    <row r="82" s="109" customFormat="true" ht="15" hidden="false" customHeight="true" outlineLevel="0" collapsed="false">
      <c r="A82" s="124"/>
      <c r="B82" s="125"/>
      <c r="C82" s="125"/>
      <c r="D82" s="108" t="n">
        <f aca="false">COUNT(E81:I81)</f>
        <v>1</v>
      </c>
      <c r="E82" s="124"/>
      <c r="F82" s="124"/>
      <c r="G82" s="124"/>
      <c r="H82" s="124"/>
      <c r="I82" s="124"/>
      <c r="J82" s="124"/>
      <c r="K82" s="124"/>
      <c r="L82" s="125"/>
      <c r="M82" s="134"/>
      <c r="N82" s="135"/>
      <c r="O82" s="130"/>
      <c r="P82" s="124"/>
      <c r="Q82" s="108"/>
      <c r="R82" s="131"/>
      <c r="S82" s="132"/>
      <c r="T82" s="132"/>
      <c r="U82" s="108"/>
    </row>
    <row r="83" s="109" customFormat="true" ht="15" hidden="false" customHeight="true" outlineLevel="0" collapsed="false">
      <c r="A83" s="124" t="n">
        <v>12</v>
      </c>
      <c r="B83" s="125" t="n">
        <v>11</v>
      </c>
      <c r="C83" s="125" t="n">
        <v>7</v>
      </c>
      <c r="D83" s="133" t="s">
        <v>34</v>
      </c>
      <c r="E83" s="124" t="n">
        <v>2</v>
      </c>
      <c r="F83" s="124"/>
      <c r="G83" s="124"/>
      <c r="H83" s="124"/>
      <c r="I83" s="124"/>
      <c r="J83" s="124"/>
      <c r="K83" s="124" t="n">
        <v>12</v>
      </c>
      <c r="L83" s="125" t="n">
        <f aca="false">IF(ISERROR(MATCH(B83,$B78:$B81,0)),IF(ISERROR(MATCH(B83,$C78:$C81,0)),IF(ISERROR(MATCH(LOOKUP(B83,$E83:$I83,$E81:$I81),$B78:$B81,0)),INDEX($M78:$M81,MATCH(LOOKUP(B83,$E83:$I83,$E$46:$I$46),$C78:$C81,0),1),INDEX($L78:$L81,MATCH(LOOKUP(B83,$E83:$I83,$E81:$I81),$B78:$B81,0),1)),INDEX($M78:$M81,MATCH(B83,$C78:$C81,0),1)),INDEX($L78:$L81,MATCH(B83,$B78:$B81,0),1))</f>
        <v>5</v>
      </c>
      <c r="M83" s="125" t="n">
        <f aca="false">IF(ISERROR(MATCH(C83,$B78:$B81,0)),IF(ISERROR(MATCH(C83,$C78:$C81,0)),IF(ISERROR(MATCH(LOOKUP(C83,$E83:$I83,$E81:$I81),$B78:$B81,0)),INDEX($M78:$M81,MATCH(LOOKUP(C83,$E83:$I83,$E81:$I81),$C78:$C81,0),1),INDEX($L78:$L81,MATCH(LOOKUP(C83,$E83:$I83,$E81:$I81),$B78:$B81,0),1)),INDEX($M78:$M81,MATCH(C83,$C78:$C81,0),1)),INDEX($L78:$L81,MATCH(C83,$B78:$B81,0),1))</f>
        <v>11</v>
      </c>
      <c r="N83" s="129" t="str">
        <f aca="false">IF(ISBLANK('RR page 2'!$K29),"",IF('RR page 2'!$K29="B",$B83,$C83))</f>
        <v/>
      </c>
      <c r="O83" s="130" t="n">
        <v>1</v>
      </c>
      <c r="P83" s="124" t="n">
        <v>12</v>
      </c>
      <c r="Q83" s="108"/>
      <c r="R83" s="131" t="str">
        <f aca="false">CONCATENATE(ADDRESS($B83+2,$C83+1,4,1)," ",ADDRESS($C83+2,$B83+1,4,1))</f>
        <v>H13 L9</v>
      </c>
      <c r="S83" s="132"/>
      <c r="T83" s="132"/>
      <c r="U83" s="108"/>
    </row>
    <row r="84" s="109" customFormat="true" ht="15" hidden="false" customHeight="true" outlineLevel="0" collapsed="false">
      <c r="A84" s="124" t="n">
        <v>12</v>
      </c>
      <c r="B84" s="125" t="n">
        <v>12</v>
      </c>
      <c r="C84" s="125" t="n">
        <v>8</v>
      </c>
      <c r="D84" s="108"/>
      <c r="E84" s="124"/>
      <c r="F84" s="124"/>
      <c r="G84" s="124"/>
      <c r="H84" s="124"/>
      <c r="I84" s="124"/>
      <c r="J84" s="124"/>
      <c r="K84" s="124"/>
      <c r="L84" s="125" t="n">
        <f aca="false">IF(ISERROR(MATCH(B84,$B78:$B81,0)),IF(ISERROR(MATCH(B84,$C78:$C81,0)),IF(ISERROR(MATCH(LOOKUP(B84,$E83:$I83,$E81:$I81),$B78:$B81,0)),INDEX($M78:$M81,MATCH(LOOKUP(B84,$E83:$I83,$E81:$I81),$C78:$C81,0),1),INDEX($L78:$L81,MATCH(LOOKUP(B84,$E83:$I83,$E81:$I81),$B78:$B81,0),1)),INDEX($M78:$M81,MATCH(B84,$C78:$C81,0),1)),INDEX($L78:$L81,MATCH(B84,$B78:$B81,0),1))</f>
        <v>7</v>
      </c>
      <c r="M84" s="125" t="n">
        <f aca="false">IF(ISERROR(MATCH(C84,$B78:$B81,0)),IF(ISERROR(MATCH(C84,$C78:$C81,0)),IF(ISERROR(MATCH(LOOKUP(C84,$E83:$I83,$E81:$I81),$B78:$B81,0)),INDEX($M78:$M81,MATCH(LOOKUP(C84,$E83:$I83,$E81:$I81),$C78:$C81,0),1),INDEX($L78:$L81,MATCH(LOOKUP(C84,$E83:$I83,$E81:$I81),$B78:$B81,0),1)),INDEX($M78:$M81,MATCH(C84,$C78:$C81,0),1)),INDEX($L78:$L81,MATCH(C84,$B78:$B81,0),1))</f>
        <v>9</v>
      </c>
      <c r="N84" s="129" t="str">
        <f aca="false">IF(ISBLANK('RR page 2'!$K30),"",IF('RR page 2'!$K30="B",$B84,$C84))</f>
        <v/>
      </c>
      <c r="O84" s="130" t="n">
        <v>2</v>
      </c>
      <c r="P84" s="124" t="n">
        <v>12</v>
      </c>
      <c r="Q84" s="108"/>
      <c r="R84" s="131" t="str">
        <f aca="false">CONCATENATE(ADDRESS($B84+2,$C84+1,4,1)," ",ADDRESS($C84+2,$B84+1,4,1))</f>
        <v>I14 M10</v>
      </c>
      <c r="S84" s="132"/>
      <c r="T84" s="132"/>
      <c r="U84" s="108"/>
    </row>
    <row r="85" s="109" customFormat="true" ht="15" hidden="false" customHeight="true" outlineLevel="0" collapsed="false">
      <c r="A85" s="124" t="n">
        <v>12</v>
      </c>
      <c r="B85" s="125" t="n">
        <v>1</v>
      </c>
      <c r="C85" s="125" t="n">
        <v>9</v>
      </c>
      <c r="D85" s="108"/>
      <c r="E85" s="124"/>
      <c r="F85" s="124"/>
      <c r="G85" s="124"/>
      <c r="H85" s="124"/>
      <c r="I85" s="124"/>
      <c r="J85" s="124"/>
      <c r="K85" s="124"/>
      <c r="L85" s="125" t="n">
        <f aca="false">IF(ISERROR(MATCH(B85,$B78:$B81,0)),IF(ISERROR(MATCH(B85,$C78:$C81,0)),IF(ISERROR(MATCH(LOOKUP(B85,$E83:$I83,$E81:$I81),$B78:$B81,0)),INDEX($M78:$M81,MATCH(LOOKUP(B85,$E83:$I83,$E81:$I81),$C78:$C81,0),1),INDEX($L78:$L81,MATCH(LOOKUP(B85,$E83:$I83,$E81:$I81),$B78:$B81,0),1)),INDEX($M78:$M81,MATCH(B85,$C78:$C81,0),1)),INDEX($L78:$L81,MATCH(B85,$B78:$B81,0),1))</f>
        <v>10</v>
      </c>
      <c r="M85" s="125" t="n">
        <f aca="false">IF(ISERROR(MATCH(C85,$B78:$B81,0)),IF(ISERROR(MATCH(C85,$C78:$C81,0)),IF(ISERROR(MATCH(LOOKUP(C85,$E83:$I83,$E81:$I81),$B78:$B81,0)),INDEX($M78:$M81,MATCH(LOOKUP(C85,$E83:$I83,$E81:$I81),$C78:$C81,0),1),INDEX($L78:$L81,MATCH(LOOKUP(C85,$E83:$I83,$E81:$I81),$B78:$B81,0),1)),INDEX($M78:$M81,MATCH(C85,$C78:$C81,0),1)),INDEX($L78:$L81,MATCH(C85,$B78:$B81,0),1))</f>
        <v>8</v>
      </c>
      <c r="N85" s="129" t="str">
        <f aca="false">IF(ISBLANK('RR page 2'!$K31),"",IF('RR page 2'!$K31="B",$B85,$C85))</f>
        <v/>
      </c>
      <c r="O85" s="130" t="n">
        <v>3</v>
      </c>
      <c r="P85" s="124" t="n">
        <v>12</v>
      </c>
      <c r="Q85" s="108"/>
      <c r="R85" s="131" t="str">
        <f aca="false">CONCATENATE(ADDRESS($B85+2,$C85+1,4,1)," ",ADDRESS($C85+2,$B85+1,4,1))</f>
        <v>J3 B11</v>
      </c>
      <c r="S85" s="132"/>
      <c r="T85" s="132"/>
      <c r="U85" s="108"/>
    </row>
    <row r="86" s="109" customFormat="true" ht="15" hidden="false" customHeight="true" outlineLevel="0" collapsed="false">
      <c r="A86" s="124" t="n">
        <v>12</v>
      </c>
      <c r="B86" s="125" t="n">
        <v>2</v>
      </c>
      <c r="C86" s="125" t="n">
        <v>10</v>
      </c>
      <c r="D86" s="133" t="s">
        <v>35</v>
      </c>
      <c r="E86" s="124" t="n">
        <v>7</v>
      </c>
      <c r="F86" s="124"/>
      <c r="G86" s="124"/>
      <c r="H86" s="124"/>
      <c r="I86" s="124"/>
      <c r="J86" s="124"/>
      <c r="K86" s="124"/>
      <c r="L86" s="125" t="n">
        <f aca="false">IF(ISERROR(MATCH(B86,$B78:$B81,0)),IF(ISERROR(MATCH(B86,$C78:$C81,0)),IF(ISERROR(MATCH(LOOKUP(B86,$E83:$I83,$E81:$I81),$B78:$B81,0)),INDEX($M78:$M81,MATCH(LOOKUP(B86,$E83:$I83,$E81:$I81),$C78:$C81,0),1),INDEX($L78:$L81,MATCH(LOOKUP(B86,$E83:$I83,$E81:$I81),$B78:$B81,0),1)),INDEX($M78:$M81,MATCH(B86,$C78:$C81,0),1)),INDEX($L78:$L81,MATCH(B86,$B78:$B81,0),1))</f>
        <v>12</v>
      </c>
      <c r="M86" s="125" t="n">
        <f aca="false">IF(ISERROR(MATCH(C86,$B78:$B81,0)),IF(ISERROR(MATCH(C86,$C78:$C81,0)),IF(ISERROR(MATCH(LOOKUP(C86,$E83:$I83,$E81:$I81),$B78:$B81,0)),INDEX($M78:$M81,MATCH(LOOKUP(C86,$E83:$I83,$E81:$I81),$C78:$C81,0),1),INDEX($L78:$L81,MATCH(LOOKUP(C86,$E83:$I83,$E81:$I81),$B78:$B81,0),1)),INDEX($M78:$M81,MATCH(C86,$C78:$C81,0),1)),INDEX($L78:$L81,MATCH(C86,$B78:$B81,0),1))</f>
        <v>6</v>
      </c>
      <c r="N86" s="129" t="str">
        <f aca="false">IF(ISBLANK('RR page 2'!$K32),"",IF('RR page 2'!$K32="B",$B86,$C86))</f>
        <v/>
      </c>
      <c r="O86" s="130" t="n">
        <v>4</v>
      </c>
      <c r="P86" s="124" t="n">
        <v>12</v>
      </c>
      <c r="Q86" s="108"/>
      <c r="R86" s="131" t="str">
        <f aca="false">CONCATENATE(ADDRESS($B86+2,$C86+1,4,1)," ",ADDRESS($C86+2,$B86+1,4,1))</f>
        <v>K4 C12</v>
      </c>
      <c r="S86" s="132"/>
      <c r="T86" s="132"/>
      <c r="U86" s="108"/>
    </row>
    <row r="87" s="109" customFormat="true" ht="15" hidden="false" customHeight="true" outlineLevel="0" collapsed="false">
      <c r="A87" s="124"/>
      <c r="B87" s="125"/>
      <c r="C87" s="125"/>
      <c r="D87" s="108" t="n">
        <f aca="false">COUNT(E86:I86)</f>
        <v>1</v>
      </c>
      <c r="E87" s="124"/>
      <c r="F87" s="124"/>
      <c r="G87" s="124"/>
      <c r="H87" s="124"/>
      <c r="I87" s="124"/>
      <c r="J87" s="124"/>
      <c r="K87" s="124"/>
      <c r="L87" s="125"/>
      <c r="M87" s="134"/>
      <c r="N87" s="135"/>
      <c r="O87" s="130"/>
      <c r="P87" s="124"/>
      <c r="Q87" s="108"/>
      <c r="R87" s="131"/>
      <c r="S87" s="132"/>
      <c r="T87" s="132"/>
      <c r="U87" s="108"/>
    </row>
    <row r="88" s="109" customFormat="true" ht="15" hidden="false" customHeight="true" outlineLevel="0" collapsed="false">
      <c r="A88" s="124" t="n">
        <v>13</v>
      </c>
      <c r="B88" s="125" t="n">
        <v>9</v>
      </c>
      <c r="C88" s="125" t="n">
        <v>8</v>
      </c>
      <c r="D88" s="133" t="s">
        <v>34</v>
      </c>
      <c r="E88" s="124" t="n">
        <v>3</v>
      </c>
      <c r="F88" s="124"/>
      <c r="G88" s="124"/>
      <c r="H88" s="124"/>
      <c r="I88" s="124"/>
      <c r="J88" s="124"/>
      <c r="K88" s="124" t="n">
        <v>13</v>
      </c>
      <c r="L88" s="125" t="n">
        <f aca="false">IF(ISERROR(MATCH(B88,$B83:$B86,0)),IF(ISERROR(MATCH(B88,$C83:$C86,0)),IF(ISERROR(MATCH(LOOKUP(B88,$E88:$I88,$E86:$I86),$B83:$B86,0)),INDEX($M83:$M86,MATCH(LOOKUP(B88,$E88:$I88,$E$46:$I$46),$C83:$C86,0),1),INDEX($L83:$L86,MATCH(LOOKUP(B88,$E88:$I88,$E86:$I86),$B83:$B86,0),1)),INDEX($M83:$M86,MATCH(B88,$C83:$C86,0),1)),INDEX($L83:$L86,MATCH(B88,$B83:$B86,0),1))</f>
        <v>8</v>
      </c>
      <c r="M88" s="125" t="n">
        <f aca="false">IF(ISERROR(MATCH(C88,$B83:$B86,0)),IF(ISERROR(MATCH(C88,$C83:$C86,0)),IF(ISERROR(MATCH(LOOKUP(C88,$E88:$I88,$E86:$I86),$B83:$B86,0)),INDEX($M83:$M86,MATCH(LOOKUP(C88,$E88:$I88,$E86:$I86),$C83:$C86,0),1),INDEX($L83:$L86,MATCH(LOOKUP(C88,$E88:$I88,$E86:$I86),$B83:$B86,0),1)),INDEX($M83:$M86,MATCH(C88,$C83:$C86,0),1)),INDEX($L83:$L86,MATCH(C88,$B83:$B86,0),1))</f>
        <v>9</v>
      </c>
      <c r="N88" s="129" t="str">
        <f aca="false">IF(ISBLANK('RR page 3'!$K4),"",IF('RR page 3'!$K4="B",$B88,$C88))</f>
        <v/>
      </c>
      <c r="O88" s="130" t="n">
        <v>1</v>
      </c>
      <c r="P88" s="124" t="n">
        <v>13</v>
      </c>
      <c r="Q88" s="108"/>
      <c r="R88" s="131" t="str">
        <f aca="false">CONCATENATE(ADDRESS($B88+2,$C88+1,4,1)," ",ADDRESS($C88+2,$B88+1,4,1))</f>
        <v>I11 J10</v>
      </c>
      <c r="S88" s="132"/>
      <c r="T88" s="132"/>
      <c r="U88" s="108"/>
    </row>
    <row r="89" s="109" customFormat="true" ht="15" hidden="false" customHeight="true" outlineLevel="0" collapsed="false">
      <c r="A89" s="124" t="n">
        <v>13</v>
      </c>
      <c r="B89" s="125" t="n">
        <v>2</v>
      </c>
      <c r="C89" s="125" t="n">
        <v>1</v>
      </c>
      <c r="D89" s="108"/>
      <c r="E89" s="124"/>
      <c r="F89" s="124"/>
      <c r="G89" s="124"/>
      <c r="H89" s="124"/>
      <c r="I89" s="124"/>
      <c r="J89" s="124"/>
      <c r="K89" s="124"/>
      <c r="L89" s="125" t="n">
        <f aca="false">IF(ISERROR(MATCH(B89,$B83:$B86,0)),IF(ISERROR(MATCH(B89,$C83:$C86,0)),IF(ISERROR(MATCH(LOOKUP(B89,$E88:$I88,$E86:$I86),$B83:$B86,0)),INDEX($M83:$M86,MATCH(LOOKUP(B89,$E88:$I88,$E86:$I86),$C83:$C86,0),1),INDEX($L83:$L86,MATCH(LOOKUP(B89,$E88:$I88,$E86:$I86),$B83:$B86,0),1)),INDEX($M83:$M86,MATCH(B89,$C83:$C86,0),1)),INDEX($L83:$L86,MATCH(B89,$B83:$B86,0),1))</f>
        <v>12</v>
      </c>
      <c r="M89" s="125" t="n">
        <f aca="false">IF(ISERROR(MATCH(C89,$B83:$B86,0)),IF(ISERROR(MATCH(C89,$C83:$C86,0)),IF(ISERROR(MATCH(LOOKUP(C89,$E88:$I88,$E86:$I86),$B83:$B86,0)),INDEX($M83:$M86,MATCH(LOOKUP(C89,$E88:$I88,$E86:$I86),$C83:$C86,0),1),INDEX($L83:$L86,MATCH(LOOKUP(C89,$E88:$I88,$E86:$I86),$B83:$B86,0),1)),INDEX($M83:$M86,MATCH(C89,$C83:$C86,0),1)),INDEX($L83:$L86,MATCH(C89,$B83:$B86,0),1))</f>
        <v>10</v>
      </c>
      <c r="N89" s="129" t="str">
        <f aca="false">IF(ISBLANK('RR page 3'!$K5),"",IF('RR page 3'!$K5="B",$B89,$C89))</f>
        <v/>
      </c>
      <c r="O89" s="130" t="n">
        <v>2</v>
      </c>
      <c r="P89" s="124" t="n">
        <v>13</v>
      </c>
      <c r="Q89" s="108"/>
      <c r="R89" s="131" t="str">
        <f aca="false">CONCATENATE(ADDRESS($B89+2,$C89+1,4,1)," ",ADDRESS($C89+2,$B89+1,4,1))</f>
        <v>B4 C3</v>
      </c>
      <c r="S89" s="132"/>
      <c r="T89" s="132"/>
      <c r="U89" s="108"/>
    </row>
    <row r="90" s="109" customFormat="true" ht="15" hidden="false" customHeight="true" outlineLevel="0" collapsed="false">
      <c r="A90" s="124" t="n">
        <v>13</v>
      </c>
      <c r="B90" s="125" t="n">
        <v>12</v>
      </c>
      <c r="C90" s="125" t="n">
        <v>10</v>
      </c>
      <c r="D90" s="108"/>
      <c r="E90" s="124"/>
      <c r="F90" s="124"/>
      <c r="G90" s="124"/>
      <c r="H90" s="124"/>
      <c r="I90" s="124"/>
      <c r="J90" s="124"/>
      <c r="K90" s="124"/>
      <c r="L90" s="125" t="n">
        <f aca="false">IF(ISERROR(MATCH(B90,$B83:$B86,0)),IF(ISERROR(MATCH(B90,$C83:$C86,0)),IF(ISERROR(MATCH(LOOKUP(B90,$E88:$I88,$E86:$I86),$B83:$B86,0)),INDEX($M83:$M86,MATCH(LOOKUP(B90,$E88:$I88,$E86:$I86),$C83:$C86,0),1),INDEX($L83:$L86,MATCH(LOOKUP(B90,$E88:$I88,$E86:$I86),$B83:$B86,0),1)),INDEX($M83:$M86,MATCH(B90,$C83:$C86,0),1)),INDEX($L83:$L86,MATCH(B90,$B83:$B86,0),1))</f>
        <v>7</v>
      </c>
      <c r="M90" s="125" t="n">
        <f aca="false">IF(ISERROR(MATCH(C90,$B83:$B86,0)),IF(ISERROR(MATCH(C90,$C83:$C86,0)),IF(ISERROR(MATCH(LOOKUP(C90,$E88:$I88,$E86:$I86),$B83:$B86,0)),INDEX($M83:$M86,MATCH(LOOKUP(C90,$E88:$I88,$E86:$I86),$C83:$C86,0),1),INDEX($L83:$L86,MATCH(LOOKUP(C90,$E88:$I88,$E86:$I86),$B83:$B86,0),1)),INDEX($M83:$M86,MATCH(C90,$C83:$C86,0),1)),INDEX($L83:$L86,MATCH(C90,$B83:$B86,0),1))</f>
        <v>6</v>
      </c>
      <c r="N90" s="129" t="str">
        <f aca="false">IF(ISBLANK('RR page 3'!$K6),"",IF('RR page 3'!$K6="B",$B90,$C90))</f>
        <v/>
      </c>
      <c r="O90" s="130" t="n">
        <v>3</v>
      </c>
      <c r="P90" s="124" t="n">
        <v>13</v>
      </c>
      <c r="Q90" s="108"/>
      <c r="R90" s="131" t="str">
        <f aca="false">CONCATENATE(ADDRESS($B90+2,$C90+1,4,1)," ",ADDRESS($C90+2,$B90+1,4,1))</f>
        <v>K14 M12</v>
      </c>
      <c r="S90" s="132"/>
      <c r="T90" s="132"/>
      <c r="U90" s="108"/>
    </row>
    <row r="91" s="109" customFormat="true" ht="15" hidden="false" customHeight="true" outlineLevel="0" collapsed="false">
      <c r="A91" s="124" t="n">
        <v>13</v>
      </c>
      <c r="B91" s="125" t="n">
        <v>3</v>
      </c>
      <c r="C91" s="125" t="n">
        <v>11</v>
      </c>
      <c r="D91" s="133" t="s">
        <v>35</v>
      </c>
      <c r="E91" s="124" t="n">
        <v>8</v>
      </c>
      <c r="F91" s="124" t="n">
        <v>9</v>
      </c>
      <c r="G91" s="124"/>
      <c r="H91" s="124"/>
      <c r="I91" s="124"/>
      <c r="J91" s="124"/>
      <c r="K91" s="124"/>
      <c r="L91" s="125" t="n">
        <f aca="false">IF(ISERROR(MATCH(B91,$B83:$B86,0)),IF(ISERROR(MATCH(B91,$C83:$C86,0)),IF(ISERROR(MATCH(LOOKUP(B91,$E88:$I88,$E86:$I86),$B83:$B86,0)),INDEX($M83:$M86,MATCH(LOOKUP(B91,$E88:$I88,$E86:$I86),$C83:$C86,0),1),INDEX($L83:$L86,MATCH(LOOKUP(B91,$E88:$I88,$E86:$I86),$B83:$B86,0),1)),INDEX($M83:$M86,MATCH(B91,$C83:$C86,0),1)),INDEX($L83:$L86,MATCH(B91,$B83:$B86,0),1))</f>
        <v>11</v>
      </c>
      <c r="M91" s="125" t="n">
        <f aca="false">IF(ISERROR(MATCH(C91,$B83:$B86,0)),IF(ISERROR(MATCH(C91,$C83:$C86,0)),IF(ISERROR(MATCH(LOOKUP(C91,$E88:$I88,$E86:$I86),$B83:$B86,0)),INDEX($M83:$M86,MATCH(LOOKUP(C91,$E88:$I88,$E86:$I86),$C83:$C86,0),1),INDEX($L83:$L86,MATCH(LOOKUP(C91,$E88:$I88,$E86:$I86),$B83:$B86,0),1)),INDEX($M83:$M86,MATCH(C91,$C83:$C86,0),1)),INDEX($L83:$L86,MATCH(C91,$B83:$B86,0),1))</f>
        <v>5</v>
      </c>
      <c r="N91" s="129" t="str">
        <f aca="false">IF(ISBLANK('RR page 3'!$K7),"",IF('RR page 3'!$K7="B",$B91,$C91))</f>
        <v/>
      </c>
      <c r="O91" s="130" t="n">
        <v>4</v>
      </c>
      <c r="P91" s="124" t="n">
        <v>13</v>
      </c>
      <c r="Q91" s="108"/>
      <c r="R91" s="131" t="str">
        <f aca="false">CONCATENATE(ADDRESS($B91+2,$C91+1,4,1)," ",ADDRESS($C91+2,$B91+1,4,1))</f>
        <v>L5 D13</v>
      </c>
      <c r="S91" s="132"/>
      <c r="T91" s="132"/>
      <c r="U91" s="108"/>
    </row>
    <row r="92" s="109" customFormat="true" ht="15" hidden="false" customHeight="true" outlineLevel="0" collapsed="false">
      <c r="A92" s="124"/>
      <c r="B92" s="125"/>
      <c r="C92" s="125"/>
      <c r="D92" s="108" t="n">
        <f aca="false">COUNT(E91:I91)</f>
        <v>2</v>
      </c>
      <c r="E92" s="124"/>
      <c r="F92" s="124"/>
      <c r="G92" s="124"/>
      <c r="H92" s="124"/>
      <c r="I92" s="124"/>
      <c r="J92" s="124"/>
      <c r="K92" s="124"/>
      <c r="L92" s="125"/>
      <c r="M92" s="134"/>
      <c r="N92" s="135"/>
      <c r="O92" s="130"/>
      <c r="P92" s="124"/>
      <c r="Q92" s="108"/>
      <c r="R92" s="131"/>
      <c r="S92" s="132"/>
      <c r="T92" s="132"/>
      <c r="U92" s="108"/>
    </row>
    <row r="93" s="109" customFormat="true" ht="15" hidden="false" customHeight="true" outlineLevel="0" collapsed="false">
      <c r="A93" s="124" t="n">
        <v>14</v>
      </c>
      <c r="B93" s="125" t="n">
        <v>1</v>
      </c>
      <c r="C93" s="125" t="n">
        <v>10</v>
      </c>
      <c r="D93" s="133" t="s">
        <v>34</v>
      </c>
      <c r="E93" s="124" t="n">
        <v>4</v>
      </c>
      <c r="F93" s="124" t="n">
        <v>5</v>
      </c>
      <c r="G93" s="124"/>
      <c r="H93" s="124"/>
      <c r="I93" s="124"/>
      <c r="J93" s="124"/>
      <c r="K93" s="124" t="n">
        <v>14</v>
      </c>
      <c r="L93" s="125" t="n">
        <f aca="false">IF(ISERROR(MATCH(B93,$B88:$B91,0)),IF(ISERROR(MATCH(B93,$C88:$C91,0)),IF(ISERROR(MATCH(LOOKUP(B93,$E93:$I93,$E91:$I91),$B88:$B91,0)),INDEX($M88:$M91,MATCH(LOOKUP(B93,$E93:$I93,$E$46:$I$46),$C88:$C91,0),1),INDEX($L88:$L91,MATCH(LOOKUP(B93,$E93:$I93,$E91:$I91),$B88:$B91,0),1)),INDEX($M88:$M91,MATCH(B93,$C88:$C91,0),1)),INDEX($L88:$L91,MATCH(B93,$B88:$B91,0),1))</f>
        <v>10</v>
      </c>
      <c r="M93" s="125" t="n">
        <f aca="false">IF(ISERROR(MATCH(C93,$B88:$B91,0)),IF(ISERROR(MATCH(C93,$C88:$C91,0)),IF(ISERROR(MATCH(LOOKUP(C93,$E93:$I93,$E91:$I91),$B88:$B91,0)),INDEX($M88:$M91,MATCH(LOOKUP(C93,$E93:$I93,$E91:$I91),$C88:$C91,0),1),INDEX($L88:$L91,MATCH(LOOKUP(C93,$E93:$I93,$E91:$I91),$B88:$B91,0),1)),INDEX($M88:$M91,MATCH(C93,$C88:$C91,0),1)),INDEX($L88:$L91,MATCH(C93,$B88:$B91,0),1))</f>
        <v>6</v>
      </c>
      <c r="N93" s="129" t="str">
        <f aca="false">IF(ISBLANK('RR page 3'!$K9),"",IF('RR page 3'!$K9="B",$B93,$C93))</f>
        <v/>
      </c>
      <c r="O93" s="130" t="n">
        <v>1</v>
      </c>
      <c r="P93" s="124" t="n">
        <v>14</v>
      </c>
      <c r="Q93" s="108"/>
      <c r="R93" s="131" t="str">
        <f aca="false">CONCATENATE(ADDRESS($B93+2,$C93+1,4,1)," ",ADDRESS($C93+2,$B93+1,4,1))</f>
        <v>K3 B12</v>
      </c>
      <c r="S93" s="132"/>
      <c r="T93" s="132"/>
      <c r="U93" s="108"/>
    </row>
    <row r="94" s="109" customFormat="true" ht="15" hidden="false" customHeight="true" outlineLevel="0" collapsed="false">
      <c r="A94" s="124" t="n">
        <v>14</v>
      </c>
      <c r="B94" s="125" t="n">
        <v>2</v>
      </c>
      <c r="C94" s="125" t="n">
        <v>11</v>
      </c>
      <c r="D94" s="108"/>
      <c r="E94" s="124"/>
      <c r="F94" s="124"/>
      <c r="G94" s="124"/>
      <c r="H94" s="124"/>
      <c r="I94" s="124"/>
      <c r="J94" s="124"/>
      <c r="K94" s="124"/>
      <c r="L94" s="125" t="n">
        <f aca="false">IF(ISERROR(MATCH(B94,$B88:$B91,0)),IF(ISERROR(MATCH(B94,$C88:$C91,0)),IF(ISERROR(MATCH(LOOKUP(B94,$E93:$I93,$E91:$I91),$B88:$B91,0)),INDEX($M88:$M91,MATCH(LOOKUP(B94,$E93:$I93,$E91:$I91),$C88:$C91,0),1),INDEX($L88:$L91,MATCH(LOOKUP(B94,$E93:$I93,$E91:$I91),$B88:$B91,0),1)),INDEX($M88:$M91,MATCH(B94,$C88:$C91,0),1)),INDEX($L88:$L91,MATCH(B94,$B88:$B91,0),1))</f>
        <v>12</v>
      </c>
      <c r="M94" s="125" t="n">
        <f aca="false">IF(ISERROR(MATCH(C94,$B88:$B91,0)),IF(ISERROR(MATCH(C94,$C88:$C91,0)),IF(ISERROR(MATCH(LOOKUP(C94,$E93:$I93,$E91:$I91),$B88:$B91,0)),INDEX($M88:$M91,MATCH(LOOKUP(C94,$E93:$I93,$E91:$I91),$C88:$C91,0),1),INDEX($L88:$L91,MATCH(LOOKUP(C94,$E93:$I93,$E91:$I91),$B88:$B91,0),1)),INDEX($M88:$M91,MATCH(C94,$C88:$C91,0),1)),INDEX($L88:$L91,MATCH(C94,$B88:$B91,0),1))</f>
        <v>5</v>
      </c>
      <c r="N94" s="129" t="str">
        <f aca="false">IF(ISBLANK('RR page 3'!$K10),"",IF('RR page 3'!$K10="B",$B94,$C94))</f>
        <v/>
      </c>
      <c r="O94" s="130" t="n">
        <v>2</v>
      </c>
      <c r="P94" s="124" t="n">
        <v>14</v>
      </c>
      <c r="Q94" s="108"/>
      <c r="R94" s="131" t="str">
        <f aca="false">CONCATENATE(ADDRESS($B94+2,$C94+1,4,1)," ",ADDRESS($C94+2,$B94+1,4,1))</f>
        <v>L4 C13</v>
      </c>
      <c r="S94" s="132"/>
      <c r="T94" s="132"/>
      <c r="U94" s="108"/>
    </row>
    <row r="95" s="109" customFormat="true" ht="15" hidden="false" customHeight="true" outlineLevel="0" collapsed="false">
      <c r="A95" s="124" t="n">
        <v>14</v>
      </c>
      <c r="B95" s="125" t="n">
        <v>3</v>
      </c>
      <c r="C95" s="125" t="n">
        <v>12</v>
      </c>
      <c r="D95" s="108"/>
      <c r="E95" s="124"/>
      <c r="F95" s="124"/>
      <c r="G95" s="124"/>
      <c r="H95" s="124"/>
      <c r="I95" s="124"/>
      <c r="J95" s="124"/>
      <c r="K95" s="124"/>
      <c r="L95" s="125" t="n">
        <f aca="false">IF(ISERROR(MATCH(B95,$B88:$B91,0)),IF(ISERROR(MATCH(B95,$C88:$C91,0)),IF(ISERROR(MATCH(LOOKUP(B95,$E93:$I93,$E91:$I91),$B88:$B91,0)),INDEX($M88:$M91,MATCH(LOOKUP(B95,$E93:$I93,$E91:$I91),$C88:$C91,0),1),INDEX($L88:$L91,MATCH(LOOKUP(B95,$E93:$I93,$E91:$I91),$B88:$B91,0),1)),INDEX($M88:$M91,MATCH(B95,$C88:$C91,0),1)),INDEX($L88:$L91,MATCH(B95,$B88:$B91,0),1))</f>
        <v>11</v>
      </c>
      <c r="M95" s="125" t="n">
        <f aca="false">IF(ISERROR(MATCH(C95,$B88:$B91,0)),IF(ISERROR(MATCH(C95,$C88:$C91,0)),IF(ISERROR(MATCH(LOOKUP(C95,$E93:$I93,$E91:$I91),$B88:$B91,0)),INDEX($M88:$M91,MATCH(LOOKUP(C95,$E93:$I93,$E91:$I91),$C88:$C91,0),1),INDEX($L88:$L91,MATCH(LOOKUP(C95,$E93:$I93,$E91:$I91),$B88:$B91,0),1)),INDEX($M88:$M91,MATCH(C95,$C88:$C91,0),1)),INDEX($L88:$L91,MATCH(C95,$B88:$B91,0),1))</f>
        <v>7</v>
      </c>
      <c r="N95" s="129" t="str">
        <f aca="false">IF(ISBLANK('RR page 3'!$K11),"",IF('RR page 3'!$K11="B",$B95,$C95))</f>
        <v/>
      </c>
      <c r="O95" s="130" t="n">
        <v>3</v>
      </c>
      <c r="P95" s="124" t="n">
        <v>14</v>
      </c>
      <c r="Q95" s="108"/>
      <c r="R95" s="131" t="str">
        <f aca="false">CONCATENATE(ADDRESS($B95+2,$C95+1,4,1)," ",ADDRESS($C95+2,$B95+1,4,1))</f>
        <v>M5 D14</v>
      </c>
      <c r="S95" s="132"/>
      <c r="T95" s="132"/>
      <c r="U95" s="108"/>
    </row>
    <row r="96" s="109" customFormat="true" ht="15" hidden="false" customHeight="true" outlineLevel="0" collapsed="false">
      <c r="A96" s="124" t="n">
        <v>14</v>
      </c>
      <c r="B96" s="125" t="n">
        <v>5</v>
      </c>
      <c r="C96" s="125" t="n">
        <v>4</v>
      </c>
      <c r="D96" s="133" t="s">
        <v>35</v>
      </c>
      <c r="E96" s="124" t="n">
        <v>10</v>
      </c>
      <c r="F96" s="124"/>
      <c r="G96" s="124"/>
      <c r="H96" s="124"/>
      <c r="I96" s="124"/>
      <c r="J96" s="124"/>
      <c r="K96" s="124"/>
      <c r="L96" s="125" t="n">
        <f aca="false">IF(ISERROR(MATCH(B96,$B88:$B91,0)),IF(ISERROR(MATCH(B96,$C88:$C91,0)),IF(ISERROR(MATCH(LOOKUP(B96,$E93:$I93,$E91:$I91),$B88:$B91,0)),INDEX($M88:$M91,MATCH(LOOKUP(B96,$E93:$I93,$E91:$I91),$C88:$C91,0),1),INDEX($L88:$L91,MATCH(LOOKUP(B96,$E93:$I93,$E91:$I91),$B88:$B91,0),1)),INDEX($M88:$M91,MATCH(B96,$C88:$C91,0),1)),INDEX($L88:$L91,MATCH(B96,$B88:$B91,0),1))</f>
        <v>8</v>
      </c>
      <c r="M96" s="125" t="n">
        <f aca="false">IF(ISERROR(MATCH(C96,$B88:$B91,0)),IF(ISERROR(MATCH(C96,$C88:$C91,0)),IF(ISERROR(MATCH(LOOKUP(C96,$E93:$I93,$E91:$I91),$B88:$B91,0)),INDEX($M88:$M91,MATCH(LOOKUP(C96,$E93:$I93,$E91:$I91),$C88:$C91,0),1),INDEX($L88:$L91,MATCH(LOOKUP(C96,$E93:$I93,$E91:$I91),$B88:$B91,0),1)),INDEX($M88:$M91,MATCH(C96,$C88:$C91,0),1)),INDEX($L88:$L91,MATCH(C96,$B88:$B91,0),1))</f>
        <v>9</v>
      </c>
      <c r="N96" s="129" t="str">
        <f aca="false">IF(ISBLANK('RR page 3'!$K12),"",IF('RR page 3'!$K12="B",$B96,$C96))</f>
        <v/>
      </c>
      <c r="O96" s="130" t="n">
        <v>4</v>
      </c>
      <c r="P96" s="124" t="n">
        <v>14</v>
      </c>
      <c r="Q96" s="108"/>
      <c r="R96" s="131" t="str">
        <f aca="false">CONCATENATE(ADDRESS($B96+2,$C96+1,4,1)," ",ADDRESS($C96+2,$B96+1,4,1))</f>
        <v>E7 F6</v>
      </c>
      <c r="S96" s="132"/>
      <c r="T96" s="132"/>
      <c r="U96" s="108"/>
    </row>
    <row r="97" s="109" customFormat="true" ht="15" hidden="false" customHeight="true" outlineLevel="0" collapsed="false">
      <c r="A97" s="124"/>
      <c r="B97" s="125"/>
      <c r="C97" s="125"/>
      <c r="D97" s="108" t="n">
        <f aca="false">COUNT(E96:I96)</f>
        <v>1</v>
      </c>
      <c r="E97" s="124"/>
      <c r="F97" s="124"/>
      <c r="G97" s="124"/>
      <c r="H97" s="124"/>
      <c r="I97" s="124"/>
      <c r="J97" s="124"/>
      <c r="K97" s="124"/>
      <c r="L97" s="125"/>
      <c r="M97" s="134"/>
      <c r="N97" s="135"/>
      <c r="O97" s="130"/>
      <c r="P97" s="124"/>
      <c r="Q97" s="108"/>
      <c r="R97" s="131"/>
      <c r="S97" s="132"/>
      <c r="T97" s="132"/>
      <c r="U97" s="108"/>
    </row>
    <row r="98" s="109" customFormat="true" ht="15" hidden="false" customHeight="true" outlineLevel="0" collapsed="false">
      <c r="A98" s="124" t="n">
        <v>15</v>
      </c>
      <c r="B98" s="125" t="n">
        <v>12</v>
      </c>
      <c r="C98" s="125" t="n">
        <v>11</v>
      </c>
      <c r="D98" s="133" t="s">
        <v>34</v>
      </c>
      <c r="E98" s="124" t="n">
        <v>6</v>
      </c>
      <c r="F98" s="124"/>
      <c r="G98" s="124"/>
      <c r="H98" s="124"/>
      <c r="I98" s="124"/>
      <c r="J98" s="124"/>
      <c r="K98" s="124" t="n">
        <v>15</v>
      </c>
      <c r="L98" s="125" t="n">
        <f aca="false">IF(ISERROR(MATCH(B98,$B93:$B96,0)),IF(ISERROR(MATCH(B98,$C93:$C96,0)),IF(ISERROR(MATCH(LOOKUP(B98,$E98:$I98,$E96:$I96),$B93:$B96,0)),INDEX($M93:$M96,MATCH(LOOKUP(B98,$E98:$I98,$E$46:$I$46),$C93:$C96,0),1),INDEX($L93:$L96,MATCH(LOOKUP(B98,$E98:$I98,$E96:$I96),$B93:$B96,0),1)),INDEX($M93:$M96,MATCH(B98,$C93:$C96,0),1)),INDEX($L93:$L96,MATCH(B98,$B93:$B96,0),1))</f>
        <v>7</v>
      </c>
      <c r="M98" s="125" t="n">
        <f aca="false">IF(ISERROR(MATCH(C98,$B93:$B96,0)),IF(ISERROR(MATCH(C98,$C93:$C96,0)),IF(ISERROR(MATCH(LOOKUP(C98,$E98:$I98,$E96:$I96),$B93:$B96,0)),INDEX($M93:$M96,MATCH(LOOKUP(C98,$E98:$I98,$E96:$I96),$C93:$C96,0),1),INDEX($L93:$L96,MATCH(LOOKUP(C98,$E98:$I98,$E96:$I96),$B93:$B96,0),1)),INDEX($M93:$M96,MATCH(C98,$C93:$C96,0),1)),INDEX($L93:$L96,MATCH(C98,$B93:$B96,0),1))</f>
        <v>5</v>
      </c>
      <c r="N98" s="129" t="str">
        <f aca="false">IF(ISBLANK('RR page 3'!$K14),"",IF('RR page 3'!$K14="B",$B98,$C98))</f>
        <v/>
      </c>
      <c r="O98" s="130" t="n">
        <v>1</v>
      </c>
      <c r="P98" s="124" t="n">
        <v>15</v>
      </c>
      <c r="Q98" s="108"/>
      <c r="R98" s="131" t="str">
        <f aca="false">CONCATENATE(ADDRESS($B98+2,$C98+1,4,1)," ",ADDRESS($C98+2,$B98+1,4,1))</f>
        <v>L14 M13</v>
      </c>
      <c r="S98" s="132"/>
      <c r="T98" s="132"/>
      <c r="U98" s="108"/>
    </row>
    <row r="99" s="109" customFormat="true" ht="15" hidden="false" customHeight="true" outlineLevel="0" collapsed="false">
      <c r="A99" s="124" t="n">
        <v>15</v>
      </c>
      <c r="B99" s="125" t="n">
        <v>4</v>
      </c>
      <c r="C99" s="125" t="n">
        <v>3</v>
      </c>
      <c r="D99" s="108"/>
      <c r="E99" s="124"/>
      <c r="F99" s="124"/>
      <c r="G99" s="124"/>
      <c r="H99" s="124"/>
      <c r="I99" s="124"/>
      <c r="J99" s="124"/>
      <c r="K99" s="124"/>
      <c r="L99" s="125" t="n">
        <f aca="false">IF(ISERROR(MATCH(B99,$B93:$B96,0)),IF(ISERROR(MATCH(B99,$C93:$C96,0)),IF(ISERROR(MATCH(LOOKUP(B99,$E98:$I98,$E96:$I96),$B93:$B96,0)),INDEX($M93:$M96,MATCH(LOOKUP(B99,$E98:$I98,$E96:$I96),$C93:$C96,0),1),INDEX($L93:$L96,MATCH(LOOKUP(B99,$E98:$I98,$E96:$I96),$B93:$B96,0),1)),INDEX($M93:$M96,MATCH(B99,$C93:$C96,0),1)),INDEX($L93:$L96,MATCH(B99,$B93:$B96,0),1))</f>
        <v>9</v>
      </c>
      <c r="M99" s="125" t="n">
        <f aca="false">IF(ISERROR(MATCH(C99,$B93:$B96,0)),IF(ISERROR(MATCH(C99,$C93:$C96,0)),IF(ISERROR(MATCH(LOOKUP(C99,$E98:$I98,$E96:$I96),$B93:$B96,0)),INDEX($M93:$M96,MATCH(LOOKUP(C99,$E98:$I98,$E96:$I96),$C93:$C96,0),1),INDEX($L93:$L96,MATCH(LOOKUP(C99,$E98:$I98,$E96:$I96),$B93:$B96,0),1)),INDEX($M93:$M96,MATCH(C99,$C93:$C96,0),1)),INDEX($L93:$L96,MATCH(C99,$B93:$B96,0),1))</f>
        <v>11</v>
      </c>
      <c r="N99" s="129" t="str">
        <f aca="false">IF(ISBLANK('RR page 3'!$K15),"",IF('RR page 3'!$K15="B",$B99,$C99))</f>
        <v/>
      </c>
      <c r="O99" s="130" t="n">
        <v>2</v>
      </c>
      <c r="P99" s="124" t="n">
        <v>15</v>
      </c>
      <c r="Q99" s="108"/>
      <c r="R99" s="131" t="str">
        <f aca="false">CONCATENATE(ADDRESS($B99+2,$C99+1,4,1)," ",ADDRESS($C99+2,$B99+1,4,1))</f>
        <v>D6 E5</v>
      </c>
      <c r="S99" s="132"/>
      <c r="T99" s="132"/>
      <c r="U99" s="108"/>
    </row>
    <row r="100" s="109" customFormat="true" ht="15" hidden="false" customHeight="true" outlineLevel="0" collapsed="false">
      <c r="A100" s="124" t="n">
        <v>15</v>
      </c>
      <c r="B100" s="125" t="n">
        <v>5</v>
      </c>
      <c r="C100" s="125" t="n">
        <v>2</v>
      </c>
      <c r="D100" s="108"/>
      <c r="E100" s="124"/>
      <c r="F100" s="124"/>
      <c r="G100" s="124"/>
      <c r="H100" s="124"/>
      <c r="I100" s="124"/>
      <c r="J100" s="124"/>
      <c r="K100" s="124"/>
      <c r="L100" s="125" t="n">
        <f aca="false">IF(ISERROR(MATCH(B100,$B93:$B96,0)),IF(ISERROR(MATCH(B100,$C93:$C96,0)),IF(ISERROR(MATCH(LOOKUP(B100,$E98:$I98,$E96:$I96),$B93:$B96,0)),INDEX($M93:$M96,MATCH(LOOKUP(B100,$E98:$I98,$E96:$I96),$C93:$C96,0),1),INDEX($L93:$L96,MATCH(LOOKUP(B100,$E98:$I98,$E96:$I96),$B93:$B96,0),1)),INDEX($M93:$M96,MATCH(B100,$C93:$C96,0),1)),INDEX($L93:$L96,MATCH(B100,$B93:$B96,0),1))</f>
        <v>8</v>
      </c>
      <c r="M100" s="125" t="n">
        <f aca="false">IF(ISERROR(MATCH(C100,$B93:$B96,0)),IF(ISERROR(MATCH(C100,$C93:$C96,0)),IF(ISERROR(MATCH(LOOKUP(C100,$E98:$I98,$E96:$I96),$B93:$B96,0)),INDEX($M93:$M96,MATCH(LOOKUP(C100,$E98:$I98,$E96:$I96),$C93:$C96,0),1),INDEX($L93:$L96,MATCH(LOOKUP(C100,$E98:$I98,$E96:$I96),$B93:$B96,0),1)),INDEX($M93:$M96,MATCH(C100,$C93:$C96,0),1)),INDEX($L93:$L96,MATCH(C100,$B93:$B96,0),1))</f>
        <v>12</v>
      </c>
      <c r="N100" s="129" t="str">
        <f aca="false">IF(ISBLANK('RR page 3'!$K16),"",IF('RR page 3'!$K16="B",$B100,$C100))</f>
        <v/>
      </c>
      <c r="O100" s="130" t="n">
        <v>3</v>
      </c>
      <c r="P100" s="124" t="n">
        <v>15</v>
      </c>
      <c r="Q100" s="108"/>
      <c r="R100" s="131" t="str">
        <f aca="false">CONCATENATE(ADDRESS($B100+2,$C100+1,4,1)," ",ADDRESS($C100+2,$B100+1,4,1))</f>
        <v>C7 F4</v>
      </c>
      <c r="S100" s="132"/>
      <c r="T100" s="132"/>
      <c r="U100" s="108"/>
    </row>
    <row r="101" s="109" customFormat="true" ht="15" hidden="false" customHeight="true" outlineLevel="0" collapsed="false">
      <c r="A101" s="124" t="n">
        <v>15</v>
      </c>
      <c r="B101" s="125" t="n">
        <v>6</v>
      </c>
      <c r="C101" s="125" t="n">
        <v>1</v>
      </c>
      <c r="D101" s="133" t="s">
        <v>35</v>
      </c>
      <c r="E101" s="124" t="n">
        <v>11</v>
      </c>
      <c r="F101" s="124"/>
      <c r="G101" s="124"/>
      <c r="H101" s="124"/>
      <c r="I101" s="124"/>
      <c r="J101" s="124"/>
      <c r="K101" s="124"/>
      <c r="L101" s="125" t="n">
        <f aca="false">IF(ISERROR(MATCH(B101,$B93:$B96,0)),IF(ISERROR(MATCH(B101,$C93:$C96,0)),IF(ISERROR(MATCH(LOOKUP(B101,$E98:$I98,$E96:$I96),$B93:$B96,0)),INDEX($M93:$M96,MATCH(LOOKUP(B101,$E98:$I98,$E96:$I96),$C93:$C96,0),1),INDEX($L93:$L96,MATCH(LOOKUP(B101,$E98:$I98,$E96:$I96),$B93:$B96,0),1)),INDEX($M93:$M96,MATCH(B101,$C93:$C96,0),1)),INDEX($L93:$L96,MATCH(B101,$B93:$B96,0),1))</f>
        <v>6</v>
      </c>
      <c r="M101" s="125" t="n">
        <f aca="false">IF(ISERROR(MATCH(C101,$B93:$B96,0)),IF(ISERROR(MATCH(C101,$C93:$C96,0)),IF(ISERROR(MATCH(LOOKUP(C101,$E98:$I98,$E96:$I96),$B93:$B96,0)),INDEX($M93:$M96,MATCH(LOOKUP(C101,$E98:$I98,$E96:$I96),$C93:$C96,0),1),INDEX($L93:$L96,MATCH(LOOKUP(C101,$E98:$I98,$E96:$I96),$B93:$B96,0),1)),INDEX($M93:$M96,MATCH(C101,$C93:$C96,0),1)),INDEX($L93:$L96,MATCH(C101,$B93:$B96,0),1))</f>
        <v>10</v>
      </c>
      <c r="N101" s="129" t="str">
        <f aca="false">IF(ISBLANK('RR page 3'!$K17),"",IF('RR page 3'!$K17="B",$B101,$C101))</f>
        <v/>
      </c>
      <c r="O101" s="130" t="n">
        <v>4</v>
      </c>
      <c r="P101" s="124" t="n">
        <v>15</v>
      </c>
      <c r="Q101" s="108"/>
      <c r="R101" s="131" t="str">
        <f aca="false">CONCATENATE(ADDRESS($B101+2,$C101+1,4,1)," ",ADDRESS($C101+2,$B101+1,4,1))</f>
        <v>B8 G3</v>
      </c>
      <c r="S101" s="132"/>
      <c r="T101" s="132"/>
      <c r="U101" s="108"/>
    </row>
    <row r="102" s="109" customFormat="true" ht="15" hidden="false" customHeight="true" outlineLevel="0" collapsed="false">
      <c r="A102" s="124"/>
      <c r="B102" s="125"/>
      <c r="C102" s="125"/>
      <c r="D102" s="108" t="n">
        <f aca="false">COUNT(E101:I101)</f>
        <v>1</v>
      </c>
      <c r="E102" s="124"/>
      <c r="F102" s="124"/>
      <c r="G102" s="124"/>
      <c r="H102" s="124"/>
      <c r="I102" s="124"/>
      <c r="J102" s="124"/>
      <c r="K102" s="124"/>
      <c r="L102" s="125"/>
      <c r="M102" s="134"/>
      <c r="N102" s="135"/>
      <c r="O102" s="130"/>
      <c r="P102" s="124"/>
      <c r="Q102" s="108"/>
      <c r="R102" s="131"/>
      <c r="S102" s="132"/>
      <c r="T102" s="132"/>
      <c r="U102" s="108"/>
    </row>
    <row r="103" s="109" customFormat="true" ht="15" hidden="false" customHeight="true" outlineLevel="0" collapsed="false">
      <c r="A103" s="124" t="n">
        <v>16</v>
      </c>
      <c r="B103" s="125" t="n">
        <v>4</v>
      </c>
      <c r="C103" s="125" t="n">
        <v>12</v>
      </c>
      <c r="D103" s="133" t="s">
        <v>34</v>
      </c>
      <c r="E103" s="124" t="n">
        <v>7</v>
      </c>
      <c r="F103" s="124"/>
      <c r="G103" s="124"/>
      <c r="H103" s="124"/>
      <c r="I103" s="124"/>
      <c r="J103" s="124"/>
      <c r="K103" s="124" t="n">
        <v>16</v>
      </c>
      <c r="L103" s="125" t="n">
        <f aca="false">IF(ISERROR(MATCH(B103,$B98:$B101,0)),IF(ISERROR(MATCH(B103,$C98:$C101,0)),IF(ISERROR(MATCH(LOOKUP(B103,$E103:$I103,$E101:$I101),$B98:$B101,0)),INDEX($M98:$M101,MATCH(LOOKUP(B103,$E103:$I103,$E$46:$I$46),$C98:$C101,0),1),INDEX($L98:$L101,MATCH(LOOKUP(B103,$E103:$I103,$E101:$I101),$B98:$B101,0),1)),INDEX($M98:$M101,MATCH(B103,$C98:$C101,0),1)),INDEX($L98:$L101,MATCH(B103,$B98:$B101,0),1))</f>
        <v>9</v>
      </c>
      <c r="M103" s="125" t="n">
        <f aca="false">IF(ISERROR(MATCH(C103,$B98:$B101,0)),IF(ISERROR(MATCH(C103,$C98:$C101,0)),IF(ISERROR(MATCH(LOOKUP(C103,$E103:$I103,$E101:$I101),$B98:$B101,0)),INDEX($M98:$M101,MATCH(LOOKUP(C103,$E103:$I103,$E101:$I101),$C98:$C101,0),1),INDEX($L98:$L101,MATCH(LOOKUP(C103,$E103:$I103,$E101:$I101),$B98:$B101,0),1)),INDEX($M98:$M101,MATCH(C103,$C98:$C101,0),1)),INDEX($L98:$L101,MATCH(C103,$B98:$B101,0),1))</f>
        <v>7</v>
      </c>
      <c r="N103" s="129" t="str">
        <f aca="false">IF(ISBLANK('RR page 3'!$K19),"",IF('RR page 3'!$K19="B",$B103,$C103))</f>
        <v/>
      </c>
      <c r="O103" s="130" t="n">
        <v>1</v>
      </c>
      <c r="P103" s="124" t="n">
        <v>16</v>
      </c>
      <c r="Q103" s="108"/>
      <c r="R103" s="131" t="str">
        <f aca="false">CONCATENATE(ADDRESS($B103+2,$C103+1,4,1)," ",ADDRESS($C103+2,$B103+1,4,1))</f>
        <v>M6 E14</v>
      </c>
      <c r="S103" s="132"/>
      <c r="T103" s="132"/>
      <c r="U103" s="108"/>
    </row>
    <row r="104" s="109" customFormat="true" ht="15" hidden="false" customHeight="true" outlineLevel="0" collapsed="false">
      <c r="A104" s="124" t="n">
        <v>16</v>
      </c>
      <c r="B104" s="125" t="n">
        <v>6</v>
      </c>
      <c r="C104" s="125" t="n">
        <v>2</v>
      </c>
      <c r="D104" s="108"/>
      <c r="E104" s="124"/>
      <c r="F104" s="124"/>
      <c r="G104" s="124"/>
      <c r="H104" s="124"/>
      <c r="I104" s="124"/>
      <c r="J104" s="124"/>
      <c r="K104" s="124"/>
      <c r="L104" s="125" t="n">
        <f aca="false">IF(ISERROR(MATCH(B104,$B98:$B101,0)),IF(ISERROR(MATCH(B104,$C98:$C101,0)),IF(ISERROR(MATCH(LOOKUP(B104,$E103:$I103,$E101:$I101),$B98:$B101,0)),INDEX($M98:$M101,MATCH(LOOKUP(B104,$E103:$I103,$E101:$I101),$C98:$C101,0),1),INDEX($L98:$L101,MATCH(LOOKUP(B104,$E103:$I103,$E101:$I101),$B98:$B101,0),1)),INDEX($M98:$M101,MATCH(B104,$C98:$C101,0),1)),INDEX($L98:$L101,MATCH(B104,$B98:$B101,0),1))</f>
        <v>6</v>
      </c>
      <c r="M104" s="125" t="n">
        <f aca="false">IF(ISERROR(MATCH(C104,$B98:$B101,0)),IF(ISERROR(MATCH(C104,$C98:$C101,0)),IF(ISERROR(MATCH(LOOKUP(C104,$E103:$I103,$E101:$I101),$B98:$B101,0)),INDEX($M98:$M101,MATCH(LOOKUP(C104,$E103:$I103,$E101:$I101),$C98:$C101,0),1),INDEX($L98:$L101,MATCH(LOOKUP(C104,$E103:$I103,$E101:$I101),$B98:$B101,0),1)),INDEX($M98:$M101,MATCH(C104,$C98:$C101,0),1)),INDEX($L98:$L101,MATCH(C104,$B98:$B101,0),1))</f>
        <v>12</v>
      </c>
      <c r="N104" s="129" t="str">
        <f aca="false">IF(ISBLANK('RR page 3'!$K20),"",IF('RR page 3'!$K20="B",$B104,$C104))</f>
        <v/>
      </c>
      <c r="O104" s="130" t="n">
        <v>2</v>
      </c>
      <c r="P104" s="124" t="n">
        <v>16</v>
      </c>
      <c r="Q104" s="108"/>
      <c r="R104" s="131" t="str">
        <f aca="false">CONCATENATE(ADDRESS($B104+2,$C104+1,4,1)," ",ADDRESS($C104+2,$B104+1,4,1))</f>
        <v>C8 G4</v>
      </c>
      <c r="S104" s="132"/>
      <c r="T104" s="132"/>
      <c r="U104" s="108"/>
    </row>
    <row r="105" s="109" customFormat="true" ht="15" hidden="false" customHeight="true" outlineLevel="0" collapsed="false">
      <c r="A105" s="124" t="n">
        <v>16</v>
      </c>
      <c r="B105" s="125" t="n">
        <v>5</v>
      </c>
      <c r="C105" s="125" t="n">
        <v>3</v>
      </c>
      <c r="D105" s="108"/>
      <c r="E105" s="124"/>
      <c r="F105" s="124"/>
      <c r="G105" s="124"/>
      <c r="H105" s="124"/>
      <c r="I105" s="124"/>
      <c r="J105" s="124"/>
      <c r="K105" s="124"/>
      <c r="L105" s="125" t="n">
        <f aca="false">IF(ISERROR(MATCH(B105,$B98:$B101,0)),IF(ISERROR(MATCH(B105,$C98:$C101,0)),IF(ISERROR(MATCH(LOOKUP(B105,$E103:$I103,$E101:$I101),$B98:$B101,0)),INDEX($M98:$M101,MATCH(LOOKUP(B105,$E103:$I103,$E101:$I101),$C98:$C101,0),1),INDEX($L98:$L101,MATCH(LOOKUP(B105,$E103:$I103,$E101:$I101),$B98:$B101,0),1)),INDEX($M98:$M101,MATCH(B105,$C98:$C101,0),1)),INDEX($L98:$L101,MATCH(B105,$B98:$B101,0),1))</f>
        <v>8</v>
      </c>
      <c r="M105" s="125" t="n">
        <f aca="false">IF(ISERROR(MATCH(C105,$B98:$B101,0)),IF(ISERROR(MATCH(C105,$C98:$C101,0)),IF(ISERROR(MATCH(LOOKUP(C105,$E103:$I103,$E101:$I101),$B98:$B101,0)),INDEX($M98:$M101,MATCH(LOOKUP(C105,$E103:$I103,$E101:$I101),$C98:$C101,0),1),INDEX($L98:$L101,MATCH(LOOKUP(C105,$E103:$I103,$E101:$I101),$B98:$B101,0),1)),INDEX($M98:$M101,MATCH(C105,$C98:$C101,0),1)),INDEX($L98:$L101,MATCH(C105,$B98:$B101,0),1))</f>
        <v>11</v>
      </c>
      <c r="N105" s="129" t="str">
        <f aca="false">IF(ISBLANK('RR page 3'!$K21),"",IF('RR page 3'!$K21="B",$B105,$C105))</f>
        <v/>
      </c>
      <c r="O105" s="130" t="n">
        <v>3</v>
      </c>
      <c r="P105" s="124" t="n">
        <v>16</v>
      </c>
      <c r="Q105" s="108"/>
      <c r="R105" s="131" t="str">
        <f aca="false">CONCATENATE(ADDRESS($B105+2,$C105+1,4,1)," ",ADDRESS($C105+2,$B105+1,4,1))</f>
        <v>D7 F5</v>
      </c>
      <c r="S105" s="132"/>
      <c r="T105" s="132"/>
      <c r="U105" s="108"/>
    </row>
    <row r="106" s="109" customFormat="true" ht="15" hidden="false" customHeight="true" outlineLevel="0" collapsed="false">
      <c r="A106" s="124" t="n">
        <v>16</v>
      </c>
      <c r="B106" s="125" t="n">
        <v>7</v>
      </c>
      <c r="C106" s="125" t="n">
        <v>1</v>
      </c>
      <c r="D106" s="133" t="s">
        <v>35</v>
      </c>
      <c r="E106" s="124" t="n">
        <v>12</v>
      </c>
      <c r="F106" s="124"/>
      <c r="G106" s="124"/>
      <c r="H106" s="124"/>
      <c r="I106" s="124"/>
      <c r="J106" s="124"/>
      <c r="K106" s="124"/>
      <c r="L106" s="125" t="n">
        <f aca="false">IF(ISERROR(MATCH(B106,$B98:$B101,0)),IF(ISERROR(MATCH(B106,$C98:$C101,0)),IF(ISERROR(MATCH(LOOKUP(B106,$E103:$I103,$E101:$I101),$B98:$B101,0)),INDEX($M98:$M101,MATCH(LOOKUP(B106,$E103:$I103,$E101:$I101),$C98:$C101,0),1),INDEX($L98:$L101,MATCH(LOOKUP(B106,$E103:$I103,$E101:$I101),$B98:$B101,0),1)),INDEX($M98:$M101,MATCH(B106,$C98:$C101,0),1)),INDEX($L98:$L101,MATCH(B106,$B98:$B101,0),1))</f>
        <v>5</v>
      </c>
      <c r="M106" s="125" t="n">
        <f aca="false">IF(ISERROR(MATCH(C106,$B98:$B101,0)),IF(ISERROR(MATCH(C106,$C98:$C101,0)),IF(ISERROR(MATCH(LOOKUP(C106,$E103:$I103,$E101:$I101),$B98:$B101,0)),INDEX($M98:$M101,MATCH(LOOKUP(C106,$E103:$I103,$E101:$I101),$C98:$C101,0),1),INDEX($L98:$L101,MATCH(LOOKUP(C106,$E103:$I103,$E101:$I101),$B98:$B101,0),1)),INDEX($M98:$M101,MATCH(C106,$C98:$C101,0),1)),INDEX($L98:$L101,MATCH(C106,$B98:$B101,0),1))</f>
        <v>10</v>
      </c>
      <c r="N106" s="129" t="str">
        <f aca="false">IF(ISBLANK('RR page 3'!$K22),"",IF('RR page 3'!$K22="B",$B106,$C106))</f>
        <v/>
      </c>
      <c r="O106" s="130" t="n">
        <v>4</v>
      </c>
      <c r="P106" s="124" t="n">
        <v>16</v>
      </c>
      <c r="Q106" s="108"/>
      <c r="R106" s="131" t="str">
        <f aca="false">CONCATENATE(ADDRESS($B106+2,$C106+1,4,1)," ",ADDRESS($C106+2,$B106+1,4,1))</f>
        <v>B9 H3</v>
      </c>
      <c r="S106" s="132"/>
      <c r="T106" s="132"/>
      <c r="U106" s="108"/>
    </row>
    <row r="107" s="109" customFormat="true" ht="15" hidden="false" customHeight="true" outlineLevel="0" collapsed="false">
      <c r="A107" s="124"/>
      <c r="B107" s="125"/>
      <c r="C107" s="125"/>
      <c r="D107" s="108" t="n">
        <f aca="false">COUNT(E106:I106)</f>
        <v>1</v>
      </c>
      <c r="E107" s="124"/>
      <c r="F107" s="124"/>
      <c r="G107" s="124"/>
      <c r="H107" s="124"/>
      <c r="I107" s="124"/>
      <c r="J107" s="124"/>
      <c r="K107" s="124"/>
      <c r="L107" s="125"/>
      <c r="M107" s="134"/>
      <c r="N107" s="135"/>
      <c r="O107" s="130"/>
      <c r="P107" s="124"/>
      <c r="Q107" s="108"/>
      <c r="R107" s="131"/>
      <c r="S107" s="132"/>
      <c r="T107" s="132"/>
      <c r="U107" s="108"/>
    </row>
    <row r="108" s="109" customFormat="true" ht="15" hidden="false" customHeight="true" outlineLevel="0" collapsed="false">
      <c r="A108" s="124" t="n">
        <v>17</v>
      </c>
      <c r="B108" s="125" t="n">
        <v>3</v>
      </c>
      <c r="C108" s="125" t="n">
        <v>2</v>
      </c>
      <c r="D108" s="133" t="s">
        <v>34</v>
      </c>
      <c r="E108" s="124" t="n">
        <v>8</v>
      </c>
      <c r="F108" s="124"/>
      <c r="G108" s="124"/>
      <c r="H108" s="124"/>
      <c r="I108" s="124"/>
      <c r="J108" s="124"/>
      <c r="K108" s="124" t="n">
        <v>17</v>
      </c>
      <c r="L108" s="125" t="n">
        <f aca="false">IF(ISERROR(MATCH(B108,$B103:$B106,0)),IF(ISERROR(MATCH(B108,$C103:$C106,0)),IF(ISERROR(MATCH(LOOKUP(B108,$E108:$I108,$E106:$I106),$B103:$B106,0)),INDEX($M103:$M106,MATCH(LOOKUP(B108,$E108:$I108,$E$46:$I$46),$C103:$C106,0),1),INDEX($L103:$L106,MATCH(LOOKUP(B108,$E108:$I108,$E106:$I106),$B103:$B106,0),1)),INDEX($M103:$M106,MATCH(B108,$C103:$C106,0),1)),INDEX($L103:$L106,MATCH(B108,$B103:$B106,0),1))</f>
        <v>11</v>
      </c>
      <c r="M108" s="125" t="n">
        <f aca="false">IF(ISERROR(MATCH(C108,$B103:$B106,0)),IF(ISERROR(MATCH(C108,$C103:$C106,0)),IF(ISERROR(MATCH(LOOKUP(C108,$E108:$I108,$E106:$I106),$B103:$B106,0)),INDEX($M103:$M106,MATCH(LOOKUP(C108,$E108:$I108,$E106:$I106),$C103:$C106,0),1),INDEX($L103:$L106,MATCH(LOOKUP(C108,$E108:$I108,$E106:$I106),$B103:$B106,0),1)),INDEX($M103:$M106,MATCH(C108,$C103:$C106,0),1)),INDEX($L103:$L106,MATCH(C108,$B103:$B106,0),1))</f>
        <v>12</v>
      </c>
      <c r="N108" s="129" t="str">
        <f aca="false">IF(ISBLANK('RR page 3'!$K24),"",IF('RR page 3'!$K24="B",$B108,$C108))</f>
        <v/>
      </c>
      <c r="O108" s="130" t="n">
        <v>1</v>
      </c>
      <c r="P108" s="124" t="n">
        <v>17</v>
      </c>
      <c r="Q108" s="108"/>
      <c r="R108" s="131" t="str">
        <f aca="false">CONCATENATE(ADDRESS($B108+2,$C108+1,4,1)," ",ADDRESS($C108+2,$B108+1,4,1))</f>
        <v>C5 D4</v>
      </c>
      <c r="S108" s="132"/>
      <c r="T108" s="132"/>
      <c r="U108" s="108"/>
    </row>
    <row r="109" s="109" customFormat="true" ht="15" hidden="false" customHeight="true" outlineLevel="0" collapsed="false">
      <c r="A109" s="124" t="n">
        <v>17</v>
      </c>
      <c r="B109" s="125" t="n">
        <v>6</v>
      </c>
      <c r="C109" s="125" t="n">
        <v>5</v>
      </c>
      <c r="D109" s="108"/>
      <c r="E109" s="124"/>
      <c r="F109" s="124"/>
      <c r="G109" s="124"/>
      <c r="H109" s="124"/>
      <c r="I109" s="124"/>
      <c r="J109" s="124"/>
      <c r="K109" s="124"/>
      <c r="L109" s="125" t="n">
        <f aca="false">IF(ISERROR(MATCH(B109,$B103:$B106,0)),IF(ISERROR(MATCH(B109,$C103:$C106,0)),IF(ISERROR(MATCH(LOOKUP(B109,$E108:$I108,$E106:$I106),$B103:$B106,0)),INDEX($M103:$M106,MATCH(LOOKUP(B109,$E108:$I108,$E106:$I106),$C103:$C106,0),1),INDEX($L103:$L106,MATCH(LOOKUP(B109,$E108:$I108,$E106:$I106),$B103:$B106,0),1)),INDEX($M103:$M106,MATCH(B109,$C103:$C106,0),1)),INDEX($L103:$L106,MATCH(B109,$B103:$B106,0),1))</f>
        <v>6</v>
      </c>
      <c r="M109" s="125" t="n">
        <f aca="false">IF(ISERROR(MATCH(C109,$B103:$B106,0)),IF(ISERROR(MATCH(C109,$C103:$C106,0)),IF(ISERROR(MATCH(LOOKUP(C109,$E108:$I108,$E106:$I106),$B103:$B106,0)),INDEX($M103:$M106,MATCH(LOOKUP(C109,$E108:$I108,$E106:$I106),$C103:$C106,0),1),INDEX($L103:$L106,MATCH(LOOKUP(C109,$E108:$I108,$E106:$I106),$B103:$B106,0),1)),INDEX($M103:$M106,MATCH(C109,$C103:$C106,0),1)),INDEX($L103:$L106,MATCH(C109,$B103:$B106,0),1))</f>
        <v>8</v>
      </c>
      <c r="N109" s="129" t="str">
        <f aca="false">IF(ISBLANK('RR page 3'!$K25),"",IF('RR page 3'!$K25="B",$B109,$C109))</f>
        <v/>
      </c>
      <c r="O109" s="130" t="n">
        <v>2</v>
      </c>
      <c r="P109" s="124" t="n">
        <v>17</v>
      </c>
      <c r="Q109" s="108"/>
      <c r="R109" s="131" t="str">
        <f aca="false">CONCATENATE(ADDRESS($B109+2,$C109+1,4,1)," ",ADDRESS($C109+2,$B109+1,4,1))</f>
        <v>F8 G7</v>
      </c>
      <c r="S109" s="132"/>
      <c r="T109" s="132"/>
      <c r="U109" s="108"/>
    </row>
    <row r="110" s="109" customFormat="true" ht="15" hidden="false" customHeight="true" outlineLevel="0" collapsed="false">
      <c r="A110" s="124" t="n">
        <v>17</v>
      </c>
      <c r="B110" s="125" t="n">
        <v>4</v>
      </c>
      <c r="C110" s="125" t="n">
        <v>1</v>
      </c>
      <c r="D110" s="108"/>
      <c r="E110" s="124"/>
      <c r="F110" s="124"/>
      <c r="G110" s="124"/>
      <c r="H110" s="124"/>
      <c r="I110" s="124"/>
      <c r="J110" s="124"/>
      <c r="K110" s="124"/>
      <c r="L110" s="125" t="n">
        <f aca="false">IF(ISERROR(MATCH(B110,$B103:$B106,0)),IF(ISERROR(MATCH(B110,$C103:$C106,0)),IF(ISERROR(MATCH(LOOKUP(B110,$E108:$I108,$E106:$I106),$B103:$B106,0)),INDEX($M103:$M106,MATCH(LOOKUP(B110,$E108:$I108,$E106:$I106),$C103:$C106,0),1),INDEX($L103:$L106,MATCH(LOOKUP(B110,$E108:$I108,$E106:$I106),$B103:$B106,0),1)),INDEX($M103:$M106,MATCH(B110,$C103:$C106,0),1)),INDEX($L103:$L106,MATCH(B110,$B103:$B106,0),1))</f>
        <v>9</v>
      </c>
      <c r="M110" s="125" t="n">
        <f aca="false">IF(ISERROR(MATCH(C110,$B103:$B106,0)),IF(ISERROR(MATCH(C110,$C103:$C106,0)),IF(ISERROR(MATCH(LOOKUP(C110,$E108:$I108,$E106:$I106),$B103:$B106,0)),INDEX($M103:$M106,MATCH(LOOKUP(C110,$E108:$I108,$E106:$I106),$C103:$C106,0),1),INDEX($L103:$L106,MATCH(LOOKUP(C110,$E108:$I108,$E106:$I106),$B103:$B106,0),1)),INDEX($M103:$M106,MATCH(C110,$C103:$C106,0),1)),INDEX($L103:$L106,MATCH(C110,$B103:$B106,0),1))</f>
        <v>10</v>
      </c>
      <c r="N110" s="129" t="str">
        <f aca="false">IF(ISBLANK('RR page 3'!$K26),"",IF('RR page 3'!$K26="B",$B110,$C110))</f>
        <v/>
      </c>
      <c r="O110" s="130" t="n">
        <v>3</v>
      </c>
      <c r="P110" s="124" t="n">
        <v>17</v>
      </c>
      <c r="Q110" s="108"/>
      <c r="R110" s="131" t="str">
        <f aca="false">CONCATENATE(ADDRESS($B110+2,$C110+1,4,1)," ",ADDRESS($C110+2,$B110+1,4,1))</f>
        <v>B6 E3</v>
      </c>
      <c r="S110" s="132"/>
      <c r="T110" s="132"/>
      <c r="U110" s="108"/>
    </row>
    <row r="111" s="109" customFormat="true" ht="15" hidden="false" customHeight="true" outlineLevel="0" collapsed="false">
      <c r="A111" s="124" t="n">
        <v>17</v>
      </c>
      <c r="B111" s="125" t="n">
        <v>8</v>
      </c>
      <c r="C111" s="125" t="n">
        <v>7</v>
      </c>
      <c r="D111" s="108"/>
      <c r="E111" s="124"/>
      <c r="F111" s="124"/>
      <c r="G111" s="124"/>
      <c r="H111" s="124"/>
      <c r="I111" s="124"/>
      <c r="J111" s="124"/>
      <c r="K111" s="124"/>
      <c r="L111" s="125" t="n">
        <f aca="false">IF(ISERROR(MATCH(B111,$B103:$B106,0)),IF(ISERROR(MATCH(B111,$C103:$C106,0)),IF(ISERROR(MATCH(LOOKUP(B111,$E108:$I108,$E106:$I106),$B103:$B106,0)),INDEX($M103:$M106,MATCH(LOOKUP(B111,$E108:$I108,$E106:$I106),$C103:$C106,0),1),INDEX($L103:$L106,MATCH(LOOKUP(B111,$E108:$I108,$E106:$I106),$B103:$B106,0),1)),INDEX($M103:$M106,MATCH(B111,$C103:$C106,0),1)),INDEX($L103:$L106,MATCH(B111,$B103:$B106,0),1))</f>
        <v>7</v>
      </c>
      <c r="M111" s="125" t="n">
        <f aca="false">IF(ISERROR(MATCH(C111,$B103:$B106,0)),IF(ISERROR(MATCH(C111,$C103:$C106,0)),IF(ISERROR(MATCH(LOOKUP(C111,$E108:$I108,$E106:$I106),$B103:$B106,0)),INDEX($M103:$M106,MATCH(LOOKUP(C111,$E108:$I108,$E106:$I106),$C103:$C106,0),1),INDEX($L103:$L106,MATCH(LOOKUP(C111,$E108:$I108,$E106:$I106),$B103:$B106,0),1)),INDEX($M103:$M106,MATCH(C111,$C103:$C106,0),1)),INDEX($L103:$L106,MATCH(C111,$B103:$B106,0),1))</f>
        <v>5</v>
      </c>
      <c r="N111" s="129" t="str">
        <f aca="false">IF(ISBLANK('RR page 3'!$K27),"",IF('RR page 3'!$K27="B",$B111,$C111))</f>
        <v/>
      </c>
      <c r="O111" s="130" t="n">
        <v>4</v>
      </c>
      <c r="P111" s="124" t="n">
        <v>17</v>
      </c>
      <c r="Q111" s="108"/>
      <c r="R111" s="131" t="str">
        <f aca="false">CONCATENATE(ADDRESS($B111+2,$C111+1,4,1)," ",ADDRESS($C111+2,$B111+1,4,1))</f>
        <v>H10 I9</v>
      </c>
      <c r="S111" s="132"/>
      <c r="T111" s="132"/>
      <c r="U111" s="108"/>
    </row>
    <row r="112" s="109" customFormat="true" ht="15" hidden="false" customHeight="true" outlineLevel="0" collapsed="false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36"/>
      <c r="N112" s="137"/>
      <c r="O112" s="138"/>
      <c r="P112" s="108"/>
      <c r="Q112" s="108"/>
      <c r="R112" s="139"/>
      <c r="S112" s="132"/>
      <c r="T112" s="132"/>
      <c r="U112" s="108"/>
    </row>
    <row r="113" s="109" customFormat="true" ht="15" hidden="false" customHeight="true" outlineLevel="0" collapsed="false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36"/>
      <c r="N113" s="137"/>
      <c r="O113" s="138"/>
      <c r="P113" s="108"/>
      <c r="Q113" s="108"/>
      <c r="R113" s="139"/>
      <c r="S113" s="132"/>
      <c r="T113" s="132"/>
      <c r="U113" s="108"/>
    </row>
    <row r="114" s="109" customFormat="true" ht="15" hidden="false" customHeight="true" outlineLevel="0" collapsed="false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36"/>
      <c r="N114" s="137"/>
      <c r="O114" s="138"/>
      <c r="P114" s="108"/>
      <c r="Q114" s="108"/>
      <c r="R114" s="139"/>
      <c r="S114" s="132"/>
      <c r="T114" s="132"/>
      <c r="U114" s="108"/>
    </row>
    <row r="115" s="109" customFormat="true" ht="15" hidden="false" customHeight="true" outlineLevel="0" collapsed="false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36"/>
      <c r="N115" s="137"/>
      <c r="O115" s="138"/>
      <c r="P115" s="108"/>
      <c r="Q115" s="108"/>
      <c r="R115" s="139"/>
      <c r="S115" s="132"/>
      <c r="T115" s="132"/>
      <c r="U115" s="108"/>
    </row>
    <row r="116" s="109" customFormat="true" ht="15" hidden="false" customHeight="true" outlineLevel="0" collapsed="false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36"/>
      <c r="N116" s="137"/>
      <c r="O116" s="138"/>
      <c r="P116" s="108"/>
      <c r="Q116" s="108"/>
      <c r="R116" s="139"/>
      <c r="S116" s="132"/>
      <c r="T116" s="132"/>
      <c r="U116" s="108"/>
    </row>
    <row r="117" s="109" customFormat="true" ht="15" hidden="false" customHeight="true" outlineLevel="0" collapsed="false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36"/>
      <c r="N117" s="137"/>
      <c r="O117" s="138"/>
      <c r="P117" s="108"/>
      <c r="Q117" s="108"/>
      <c r="R117" s="139"/>
      <c r="S117" s="132"/>
      <c r="T117" s="132"/>
      <c r="U117" s="108"/>
    </row>
    <row r="118" s="109" customFormat="true" ht="15" hidden="false" customHeight="true" outlineLevel="0" collapsed="false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36"/>
      <c r="N118" s="137"/>
      <c r="O118" s="138"/>
      <c r="P118" s="108"/>
      <c r="Q118" s="108"/>
      <c r="R118" s="139"/>
      <c r="S118" s="132"/>
      <c r="T118" s="132"/>
      <c r="U118" s="108"/>
    </row>
    <row r="119" s="109" customFormat="true" ht="15" hidden="false" customHeight="true" outlineLevel="0" collapsed="false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36"/>
      <c r="N119" s="137"/>
      <c r="O119" s="138"/>
      <c r="P119" s="108"/>
      <c r="Q119" s="108"/>
      <c r="R119" s="139"/>
      <c r="S119" s="132"/>
      <c r="T119" s="132"/>
      <c r="U119" s="108"/>
    </row>
    <row r="120" s="109" customFormat="true" ht="15" hidden="false" customHeight="true" outlineLevel="0" collapsed="false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40"/>
      <c r="T120" s="140"/>
      <c r="U120" s="108"/>
    </row>
    <row r="121" s="109" customFormat="true" ht="15.6" hidden="false" customHeight="true" outlineLevel="0" collapsed="false">
      <c r="A121" s="141"/>
      <c r="B121" s="141"/>
      <c r="C121" s="141"/>
      <c r="D121" s="141"/>
      <c r="E121" s="141"/>
      <c r="F121" s="141"/>
      <c r="G121" s="141"/>
      <c r="H121" s="108"/>
      <c r="I121" s="108"/>
      <c r="J121" s="108"/>
      <c r="K121" s="108"/>
      <c r="L121" s="108"/>
      <c r="M121" s="108"/>
      <c r="N121" s="141"/>
      <c r="O121" s="141"/>
      <c r="P121" s="141"/>
      <c r="Q121" s="108"/>
      <c r="R121" s="108"/>
      <c r="S121" s="108"/>
      <c r="T121" s="108"/>
      <c r="U121" s="108"/>
    </row>
    <row r="122" s="109" customFormat="true" ht="26.1" hidden="false" customHeight="true" outlineLevel="0" collapsed="false">
      <c r="A122" s="142" t="s">
        <v>42</v>
      </c>
      <c r="B122" s="142"/>
      <c r="C122" s="142"/>
      <c r="D122" s="142" t="s">
        <v>43</v>
      </c>
      <c r="E122" s="142"/>
      <c r="F122" s="142"/>
      <c r="G122" s="142"/>
      <c r="H122" s="138"/>
      <c r="I122" s="108"/>
      <c r="J122" s="108"/>
      <c r="K122" s="108"/>
      <c r="L122" s="108"/>
      <c r="M122" s="136"/>
      <c r="N122" s="142" t="s">
        <v>44</v>
      </c>
      <c r="O122" s="142"/>
      <c r="P122" s="142"/>
      <c r="Q122" s="138"/>
      <c r="R122" s="108"/>
      <c r="S122" s="108"/>
      <c r="T122" s="108"/>
      <c r="U122" s="108"/>
    </row>
    <row r="123" s="109" customFormat="true" ht="15.6" hidden="false" customHeight="true" outlineLevel="0" collapsed="false">
      <c r="A123" s="143" t="n">
        <v>12</v>
      </c>
      <c r="B123" s="143"/>
      <c r="C123" s="143"/>
      <c r="D123" s="144" t="n">
        <f aca="false">SUM($D$30:$D$122)</f>
        <v>24</v>
      </c>
      <c r="E123" s="144"/>
      <c r="F123" s="144"/>
      <c r="G123" s="144"/>
      <c r="H123" s="138"/>
      <c r="I123" s="108"/>
      <c r="J123" s="108"/>
      <c r="K123" s="108"/>
      <c r="L123" s="108"/>
      <c r="M123" s="136"/>
      <c r="N123" s="143" t="n">
        <f aca="false">COUNT($N$30:$N$119)</f>
        <v>0</v>
      </c>
      <c r="O123" s="143"/>
      <c r="P123" s="143"/>
      <c r="Q123" s="138"/>
      <c r="R123" s="108"/>
      <c r="S123" s="108"/>
      <c r="T123" s="108"/>
      <c r="U123" s="108"/>
    </row>
    <row r="124" s="109" customFormat="true" ht="15.6" hidden="false" customHeight="true" outlineLevel="0" collapsed="false">
      <c r="A124" s="145"/>
      <c r="B124" s="146" t="n">
        <v>1</v>
      </c>
      <c r="C124" s="146" t="n">
        <v>2</v>
      </c>
      <c r="D124" s="146" t="n">
        <v>3</v>
      </c>
      <c r="E124" s="146" t="n">
        <v>4</v>
      </c>
      <c r="F124" s="146" t="n">
        <v>5</v>
      </c>
      <c r="G124" s="146" t="n">
        <v>6</v>
      </c>
      <c r="H124" s="147" t="n">
        <v>7</v>
      </c>
      <c r="I124" s="147" t="n">
        <v>8</v>
      </c>
      <c r="J124" s="147" t="n">
        <v>9</v>
      </c>
      <c r="K124" s="147" t="n">
        <v>10</v>
      </c>
      <c r="L124" s="147" t="n">
        <v>11</v>
      </c>
      <c r="M124" s="147" t="n">
        <v>12</v>
      </c>
      <c r="N124" s="145"/>
      <c r="O124" s="145" t="n">
        <f aca="false">A123*(A123-1)/2</f>
        <v>66</v>
      </c>
      <c r="P124" s="145"/>
      <c r="Q124" s="148"/>
      <c r="R124" s="148"/>
      <c r="S124" s="148"/>
      <c r="T124" s="148"/>
      <c r="U124" s="148"/>
    </row>
    <row r="125" s="109" customFormat="true" ht="15" hidden="false" customHeight="true" outlineLevel="0" collapsed="false">
      <c r="A125" s="147" t="n">
        <v>1</v>
      </c>
      <c r="B125" s="149"/>
      <c r="C125" s="149"/>
      <c r="D125" s="149"/>
      <c r="E125" s="149"/>
      <c r="F125" s="150" t="s">
        <v>45</v>
      </c>
      <c r="G125" s="150" t="s">
        <v>46</v>
      </c>
      <c r="H125" s="150" t="s">
        <v>47</v>
      </c>
      <c r="I125" s="151" t="s">
        <v>46</v>
      </c>
      <c r="J125" s="150" t="s">
        <v>48</v>
      </c>
      <c r="K125" s="151" t="s">
        <v>45</v>
      </c>
      <c r="L125" s="151" t="s">
        <v>48</v>
      </c>
      <c r="M125" s="151" t="s">
        <v>47</v>
      </c>
      <c r="N125" s="148"/>
      <c r="O125" s="148"/>
      <c r="P125" s="148"/>
      <c r="Q125" s="148"/>
      <c r="R125" s="148"/>
      <c r="S125" s="148"/>
      <c r="T125" s="148"/>
      <c r="U125" s="148"/>
    </row>
    <row r="126" s="109" customFormat="true" ht="15" hidden="false" customHeight="true" outlineLevel="0" collapsed="false">
      <c r="A126" s="147" t="n">
        <v>2</v>
      </c>
      <c r="B126" s="149"/>
      <c r="C126" s="149"/>
      <c r="D126" s="149"/>
      <c r="E126" s="149"/>
      <c r="F126" s="151" t="s">
        <v>49</v>
      </c>
      <c r="G126" s="150" t="s">
        <v>50</v>
      </c>
      <c r="H126" s="150" t="s">
        <v>51</v>
      </c>
      <c r="I126" s="150" t="s">
        <v>52</v>
      </c>
      <c r="J126" s="151" t="s">
        <v>51</v>
      </c>
      <c r="K126" s="151" t="s">
        <v>52</v>
      </c>
      <c r="L126" s="151" t="s">
        <v>50</v>
      </c>
      <c r="M126" s="150" t="s">
        <v>49</v>
      </c>
      <c r="N126" s="148"/>
      <c r="O126" s="148"/>
      <c r="P126" s="148"/>
      <c r="Q126" s="148"/>
      <c r="R126" s="148"/>
      <c r="S126" s="148"/>
      <c r="T126" s="148"/>
      <c r="U126" s="148"/>
    </row>
    <row r="127" s="109" customFormat="true" ht="15" hidden="false" customHeight="true" outlineLevel="0" collapsed="false">
      <c r="A127" s="147" t="n">
        <v>3</v>
      </c>
      <c r="B127" s="149"/>
      <c r="C127" s="149"/>
      <c r="D127" s="149"/>
      <c r="E127" s="149"/>
      <c r="F127" s="150" t="s">
        <v>53</v>
      </c>
      <c r="G127" s="150" t="s">
        <v>54</v>
      </c>
      <c r="H127" s="151" t="s">
        <v>53</v>
      </c>
      <c r="I127" s="150" t="s">
        <v>55</v>
      </c>
      <c r="J127" s="152" t="s">
        <v>56</v>
      </c>
      <c r="K127" s="153" t="s">
        <v>56</v>
      </c>
      <c r="L127" s="151" t="s">
        <v>55</v>
      </c>
      <c r="M127" s="151" t="s">
        <v>54</v>
      </c>
      <c r="N127" s="148"/>
      <c r="O127" s="148"/>
      <c r="P127" s="148"/>
      <c r="Q127" s="148"/>
      <c r="R127" s="148"/>
      <c r="S127" s="148"/>
      <c r="T127" s="148"/>
      <c r="U127" s="148"/>
    </row>
    <row r="128" s="109" customFormat="true" ht="15" hidden="false" customHeight="true" outlineLevel="0" collapsed="false">
      <c r="A128" s="147" t="n">
        <v>4</v>
      </c>
      <c r="B128" s="151" t="s">
        <v>57</v>
      </c>
      <c r="C128" s="151" t="s">
        <v>58</v>
      </c>
      <c r="D128" s="151" t="s">
        <v>59</v>
      </c>
      <c r="E128" s="151" t="s">
        <v>60</v>
      </c>
      <c r="F128" s="149"/>
      <c r="G128" s="149"/>
      <c r="H128" s="149"/>
      <c r="I128" s="149"/>
      <c r="J128" s="150" t="s">
        <v>58</v>
      </c>
      <c r="K128" s="150" t="s">
        <v>59</v>
      </c>
      <c r="L128" s="150" t="s">
        <v>60</v>
      </c>
      <c r="M128" s="150" t="s">
        <v>57</v>
      </c>
      <c r="N128" s="148"/>
      <c r="O128" s="148"/>
      <c r="P128" s="148"/>
      <c r="Q128" s="148"/>
      <c r="R128" s="148"/>
      <c r="S128" s="148"/>
      <c r="T128" s="148"/>
      <c r="U128" s="148"/>
    </row>
    <row r="129" s="109" customFormat="true" ht="15" hidden="false" customHeight="true" outlineLevel="0" collapsed="false">
      <c r="A129" s="147" t="n">
        <v>5</v>
      </c>
      <c r="B129" s="151" t="s">
        <v>61</v>
      </c>
      <c r="C129" s="151" t="s">
        <v>62</v>
      </c>
      <c r="D129" s="150" t="s">
        <v>63</v>
      </c>
      <c r="E129" s="150" t="s">
        <v>64</v>
      </c>
      <c r="F129" s="149"/>
      <c r="G129" s="149"/>
      <c r="H129" s="149"/>
      <c r="I129" s="149"/>
      <c r="J129" s="151" t="s">
        <v>63</v>
      </c>
      <c r="K129" s="151" t="s">
        <v>64</v>
      </c>
      <c r="L129" s="150" t="s">
        <v>61</v>
      </c>
      <c r="M129" s="150" t="s">
        <v>62</v>
      </c>
      <c r="N129" s="148"/>
      <c r="O129" s="148"/>
      <c r="P129" s="148"/>
      <c r="Q129" s="148"/>
      <c r="R129" s="148"/>
      <c r="S129" s="148"/>
      <c r="T129" s="148"/>
      <c r="U129" s="148"/>
    </row>
    <row r="130" s="109" customFormat="true" ht="15" hidden="false" customHeight="true" outlineLevel="0" collapsed="false">
      <c r="A130" s="147" t="n">
        <v>6</v>
      </c>
      <c r="B130" s="150" t="s">
        <v>65</v>
      </c>
      <c r="C130" s="150" t="s">
        <v>66</v>
      </c>
      <c r="D130" s="151" t="s">
        <v>65</v>
      </c>
      <c r="E130" s="151" t="s">
        <v>66</v>
      </c>
      <c r="F130" s="149"/>
      <c r="G130" s="149"/>
      <c r="H130" s="149"/>
      <c r="I130" s="149"/>
      <c r="J130" s="149"/>
      <c r="K130" s="149"/>
      <c r="L130" s="149"/>
      <c r="M130" s="149"/>
      <c r="N130" s="148"/>
      <c r="O130" s="148"/>
      <c r="P130" s="148"/>
      <c r="Q130" s="148"/>
      <c r="R130" s="148"/>
      <c r="S130" s="148"/>
      <c r="T130" s="148"/>
      <c r="U130" s="148"/>
    </row>
    <row r="131" s="109" customFormat="true" ht="15" hidden="false" customHeight="true" outlineLevel="0" collapsed="false">
      <c r="A131" s="147" t="n">
        <v>7</v>
      </c>
      <c r="B131" s="150" t="s">
        <v>67</v>
      </c>
      <c r="C131" s="150" t="s">
        <v>68</v>
      </c>
      <c r="D131" s="150" t="s">
        <v>69</v>
      </c>
      <c r="E131" s="150" t="s">
        <v>70</v>
      </c>
      <c r="F131" s="151" t="s">
        <v>67</v>
      </c>
      <c r="G131" s="151" t="s">
        <v>70</v>
      </c>
      <c r="H131" s="151" t="s">
        <v>68</v>
      </c>
      <c r="I131" s="151" t="s">
        <v>69</v>
      </c>
      <c r="J131" s="149"/>
      <c r="K131" s="149"/>
      <c r="L131" s="149"/>
      <c r="M131" s="149"/>
      <c r="N131" s="148"/>
      <c r="O131" s="148"/>
      <c r="P131" s="148"/>
      <c r="Q131" s="148"/>
      <c r="R131" s="148"/>
      <c r="S131" s="148"/>
      <c r="T131" s="148"/>
      <c r="U131" s="148"/>
    </row>
    <row r="132" s="109" customFormat="true" ht="15" hidden="false" customHeight="true" outlineLevel="0" collapsed="false">
      <c r="A132" s="147" t="n">
        <v>8</v>
      </c>
      <c r="B132" s="149"/>
      <c r="C132" s="150" t="s">
        <v>71</v>
      </c>
      <c r="D132" s="150" t="s">
        <v>72</v>
      </c>
      <c r="E132" s="150" t="s">
        <v>73</v>
      </c>
      <c r="F132" s="150" t="s">
        <v>74</v>
      </c>
      <c r="G132" s="151" t="s">
        <v>72</v>
      </c>
      <c r="H132" s="151" t="s">
        <v>73</v>
      </c>
      <c r="I132" s="151" t="s">
        <v>71</v>
      </c>
      <c r="J132" s="151" t="s">
        <v>74</v>
      </c>
      <c r="K132" s="149"/>
      <c r="L132" s="149"/>
      <c r="M132" s="149"/>
      <c r="N132" s="148"/>
      <c r="O132" s="148"/>
      <c r="P132" s="148"/>
      <c r="Q132" s="148"/>
      <c r="R132" s="148"/>
      <c r="S132" s="148"/>
      <c r="T132" s="148"/>
      <c r="U132" s="148"/>
    </row>
    <row r="133" s="109" customFormat="true" ht="15" hidden="false" customHeight="true" outlineLevel="0" collapsed="false">
      <c r="A133" s="147" t="n">
        <v>9</v>
      </c>
      <c r="B133" s="149"/>
      <c r="C133" s="149"/>
      <c r="D133" s="150" t="s">
        <v>75</v>
      </c>
      <c r="E133" s="150" t="s">
        <v>76</v>
      </c>
      <c r="F133" s="150" t="s">
        <v>77</v>
      </c>
      <c r="G133" s="150" t="s">
        <v>78</v>
      </c>
      <c r="H133" s="151" t="s">
        <v>75</v>
      </c>
      <c r="I133" s="151" t="s">
        <v>77</v>
      </c>
      <c r="J133" s="151" t="s">
        <v>76</v>
      </c>
      <c r="K133" s="151" t="s">
        <v>78</v>
      </c>
      <c r="L133" s="149"/>
      <c r="M133" s="149"/>
      <c r="N133" s="148"/>
      <c r="O133" s="148"/>
      <c r="P133" s="148"/>
      <c r="Q133" s="148"/>
      <c r="R133" s="148"/>
      <c r="S133" s="148"/>
      <c r="T133" s="148"/>
      <c r="U133" s="148"/>
    </row>
    <row r="134" s="109" customFormat="true" ht="15" hidden="false" customHeight="true" outlineLevel="0" collapsed="false">
      <c r="A134" s="147" t="n">
        <v>10</v>
      </c>
      <c r="B134" s="149"/>
      <c r="C134" s="149"/>
      <c r="D134" s="149"/>
      <c r="E134" s="150" t="s">
        <v>79</v>
      </c>
      <c r="F134" s="150" t="s">
        <v>80</v>
      </c>
      <c r="G134" s="150" t="s">
        <v>81</v>
      </c>
      <c r="H134" s="150" t="s">
        <v>82</v>
      </c>
      <c r="I134" s="151" t="s">
        <v>79</v>
      </c>
      <c r="J134" s="151" t="s">
        <v>81</v>
      </c>
      <c r="K134" s="151" t="s">
        <v>82</v>
      </c>
      <c r="L134" s="151" t="s">
        <v>80</v>
      </c>
      <c r="M134" s="149"/>
      <c r="N134" s="148"/>
      <c r="O134" s="148"/>
      <c r="P134" s="148"/>
      <c r="Q134" s="148"/>
      <c r="R134" s="148"/>
      <c r="S134" s="148"/>
      <c r="T134" s="148"/>
      <c r="U134" s="148"/>
    </row>
    <row r="135" s="109" customFormat="true" ht="15" hidden="false" customHeight="true" outlineLevel="0" collapsed="false">
      <c r="A135" s="147" t="n">
        <v>11</v>
      </c>
      <c r="B135" s="151" t="s">
        <v>83</v>
      </c>
      <c r="C135" s="149"/>
      <c r="D135" s="149"/>
      <c r="E135" s="149"/>
      <c r="F135" s="149"/>
      <c r="G135" s="152" t="s">
        <v>84</v>
      </c>
      <c r="H135" s="153" t="s">
        <v>84</v>
      </c>
      <c r="I135" s="150" t="s">
        <v>83</v>
      </c>
      <c r="J135" s="150" t="s">
        <v>85</v>
      </c>
      <c r="K135" s="152" t="s">
        <v>86</v>
      </c>
      <c r="L135" s="153" t="s">
        <v>86</v>
      </c>
      <c r="M135" s="151" t="s">
        <v>85</v>
      </c>
      <c r="N135" s="148"/>
      <c r="O135" s="148"/>
      <c r="P135" s="148"/>
      <c r="Q135" s="148"/>
      <c r="R135" s="148"/>
      <c r="S135" s="148"/>
      <c r="T135" s="148"/>
      <c r="U135" s="148"/>
    </row>
    <row r="136" s="109" customFormat="true" ht="15" hidden="false" customHeight="true" outlineLevel="0" collapsed="false">
      <c r="A136" s="147" t="n">
        <v>12</v>
      </c>
      <c r="B136" s="151" t="s">
        <v>87</v>
      </c>
      <c r="C136" s="151" t="s">
        <v>88</v>
      </c>
      <c r="D136" s="149"/>
      <c r="E136" s="149"/>
      <c r="F136" s="149"/>
      <c r="G136" s="149"/>
      <c r="H136" s="150" t="s">
        <v>89</v>
      </c>
      <c r="I136" s="150" t="s">
        <v>90</v>
      </c>
      <c r="J136" s="150" t="s">
        <v>87</v>
      </c>
      <c r="K136" s="150" t="s">
        <v>88</v>
      </c>
      <c r="L136" s="151" t="s">
        <v>89</v>
      </c>
      <c r="M136" s="151" t="s">
        <v>90</v>
      </c>
      <c r="N136" s="148"/>
      <c r="O136" s="148"/>
      <c r="P136" s="148"/>
      <c r="Q136" s="148"/>
      <c r="R136" s="148"/>
      <c r="S136" s="148"/>
      <c r="T136" s="148"/>
      <c r="U136" s="148"/>
    </row>
    <row r="137" s="109" customFormat="true" ht="15" hidden="false" customHeight="true" outlineLevel="0" collapsed="false">
      <c r="A137" s="147" t="n">
        <v>13</v>
      </c>
      <c r="B137" s="152" t="s">
        <v>91</v>
      </c>
      <c r="C137" s="153" t="s">
        <v>91</v>
      </c>
      <c r="D137" s="151" t="s">
        <v>92</v>
      </c>
      <c r="E137" s="149"/>
      <c r="F137" s="149"/>
      <c r="G137" s="149"/>
      <c r="H137" s="149"/>
      <c r="I137" s="152" t="s">
        <v>93</v>
      </c>
      <c r="J137" s="153" t="s">
        <v>93</v>
      </c>
      <c r="K137" s="150" t="s">
        <v>94</v>
      </c>
      <c r="L137" s="150" t="s">
        <v>92</v>
      </c>
      <c r="M137" s="151" t="s">
        <v>94</v>
      </c>
      <c r="N137" s="148"/>
      <c r="O137" s="148"/>
      <c r="P137" s="148"/>
      <c r="Q137" s="148"/>
      <c r="R137" s="148"/>
      <c r="S137" s="148"/>
      <c r="T137" s="148"/>
      <c r="U137" s="148"/>
    </row>
    <row r="138" s="109" customFormat="true" ht="15" hidden="false" customHeight="true" outlineLevel="0" collapsed="false">
      <c r="A138" s="147" t="n">
        <v>14</v>
      </c>
      <c r="B138" s="151" t="s">
        <v>95</v>
      </c>
      <c r="C138" s="151" t="s">
        <v>96</v>
      </c>
      <c r="D138" s="151" t="s">
        <v>97</v>
      </c>
      <c r="E138" s="152" t="s">
        <v>98</v>
      </c>
      <c r="F138" s="154" t="s">
        <v>98</v>
      </c>
      <c r="G138" s="149"/>
      <c r="H138" s="149"/>
      <c r="I138" s="149"/>
      <c r="J138" s="149"/>
      <c r="K138" s="150" t="s">
        <v>95</v>
      </c>
      <c r="L138" s="150" t="s">
        <v>96</v>
      </c>
      <c r="M138" s="150" t="s">
        <v>97</v>
      </c>
      <c r="N138" s="148"/>
      <c r="O138" s="148"/>
      <c r="P138" s="148"/>
      <c r="Q138" s="148"/>
      <c r="R138" s="148"/>
      <c r="S138" s="148"/>
      <c r="T138" s="148"/>
      <c r="U138" s="148"/>
    </row>
    <row r="139" s="109" customFormat="true" ht="15" hidden="false" customHeight="true" outlineLevel="0" collapsed="false">
      <c r="A139" s="147" t="n">
        <v>15</v>
      </c>
      <c r="B139" s="150" t="s">
        <v>99</v>
      </c>
      <c r="C139" s="150" t="s">
        <v>100</v>
      </c>
      <c r="D139" s="152" t="s">
        <v>101</v>
      </c>
      <c r="E139" s="153" t="s">
        <v>101</v>
      </c>
      <c r="F139" s="151" t="s">
        <v>100</v>
      </c>
      <c r="G139" s="151" t="s">
        <v>99</v>
      </c>
      <c r="H139" s="149"/>
      <c r="I139" s="149"/>
      <c r="J139" s="149"/>
      <c r="K139" s="149"/>
      <c r="L139" s="152" t="s">
        <v>102</v>
      </c>
      <c r="M139" s="153" t="s">
        <v>102</v>
      </c>
      <c r="N139" s="148"/>
      <c r="O139" s="148"/>
      <c r="P139" s="148"/>
      <c r="Q139" s="148"/>
      <c r="R139" s="148"/>
      <c r="S139" s="148"/>
      <c r="T139" s="148"/>
      <c r="U139" s="148"/>
    </row>
    <row r="140" s="109" customFormat="true" ht="15" hidden="false" customHeight="true" outlineLevel="0" collapsed="false">
      <c r="A140" s="147" t="n">
        <v>16</v>
      </c>
      <c r="B140" s="150" t="s">
        <v>103</v>
      </c>
      <c r="C140" s="150" t="s">
        <v>104</v>
      </c>
      <c r="D140" s="150" t="s">
        <v>105</v>
      </c>
      <c r="E140" s="151" t="s">
        <v>106</v>
      </c>
      <c r="F140" s="151" t="s">
        <v>105</v>
      </c>
      <c r="G140" s="151" t="s">
        <v>104</v>
      </c>
      <c r="H140" s="151" t="s">
        <v>103</v>
      </c>
      <c r="I140" s="149"/>
      <c r="J140" s="149"/>
      <c r="K140" s="149"/>
      <c r="L140" s="149"/>
      <c r="M140" s="150" t="s">
        <v>106</v>
      </c>
      <c r="N140" s="148"/>
      <c r="O140" s="148"/>
      <c r="P140" s="148"/>
      <c r="Q140" s="148"/>
      <c r="R140" s="148"/>
      <c r="S140" s="148"/>
      <c r="T140" s="148"/>
      <c r="U140" s="148"/>
    </row>
    <row r="141" s="109" customFormat="true" ht="15" hidden="false" customHeight="true" outlineLevel="0" collapsed="false">
      <c r="A141" s="147" t="n">
        <v>17</v>
      </c>
      <c r="B141" s="150" t="s">
        <v>107</v>
      </c>
      <c r="C141" s="152" t="s">
        <v>108</v>
      </c>
      <c r="D141" s="153" t="s">
        <v>108</v>
      </c>
      <c r="E141" s="151" t="s">
        <v>107</v>
      </c>
      <c r="F141" s="152" t="s">
        <v>109</v>
      </c>
      <c r="G141" s="153" t="s">
        <v>109</v>
      </c>
      <c r="H141" s="152" t="s">
        <v>110</v>
      </c>
      <c r="I141" s="153" t="s">
        <v>110</v>
      </c>
      <c r="J141" s="149"/>
      <c r="K141" s="149"/>
      <c r="L141" s="149"/>
      <c r="M141" s="149"/>
      <c r="N141" s="148"/>
      <c r="O141" s="148"/>
      <c r="P141" s="148"/>
      <c r="Q141" s="148"/>
      <c r="R141" s="148"/>
      <c r="S141" s="148"/>
      <c r="T141" s="148"/>
      <c r="U141" s="148"/>
    </row>
  </sheetData>
  <mergeCells count="9">
    <mergeCell ref="B29:C29"/>
    <mergeCell ref="E29:I29"/>
    <mergeCell ref="L29:M29"/>
    <mergeCell ref="A122:C122"/>
    <mergeCell ref="D122:G122"/>
    <mergeCell ref="N122:P122"/>
    <mergeCell ref="A123:C123"/>
    <mergeCell ref="D123:G123"/>
    <mergeCell ref="N123:P123"/>
  </mergeCells>
  <printOptions headings="false" gridLines="false" gridLinesSet="true" horizontalCentered="false" verticalCentered="false"/>
  <pageMargins left="0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&amp;C&amp;"Arial,Normal"&amp;11&amp;P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2018-03-06T15:23:27Z</dcterms:created>
  <dc:creator/>
  <dc:description/>
  <dc:language>fr-FR</dc:language>
  <cp:lastModifiedBy>Jean-Pierre Cordonnier</cp:lastModifiedBy>
  <dcterms:modified xsi:type="dcterms:W3CDTF">2019-11-02T15:10:24Z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