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 page 1" sheetId="2" state="visible" r:id="rId3"/>
    <sheet name="RR page 2" sheetId="3" state="visible" r:id="rId4"/>
    <sheet name="Résultats" sheetId="4" state="visible" r:id="rId5"/>
    <sheet name="Classement" sheetId="5" state="visible" r:id="rId6"/>
    <sheet name="Calculs" sheetId="6" state="hidden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<sst xmlns="http://schemas.openxmlformats.org/spreadsheetml/2006/main" count="254" uniqueCount="89">
  <si>
    <t xml:space="preserve">Classement WS du</t>
  </si>
  <si>
    <t xml:space="preserve">10 équipages - 8 bateaux - 1 RR</t>
  </si>
  <si>
    <t xml:space="preserve">← à actualiser</t>
  </si>
  <si>
    <t xml:space="preserve">Remplir les zones grisées</t>
  </si>
  <si>
    <t xml:space="preserve">Rang</t>
  </si>
  <si>
    <t xml:space="preserve">Nom</t>
  </si>
  <si>
    <t xml:space="preserve">N°</t>
  </si>
  <si>
    <t xml:space="preserve">Barreur</t>
  </si>
  <si>
    <t xml:space="preserve">Round-Robin</t>
  </si>
  <si>
    <t xml:space="preserve">FLIGHT</t>
  </si>
  <si>
    <t xml:space="preserve">MATCH</t>
  </si>
  <si>
    <t xml:space="preserve">BARREUR BLEU</t>
  </si>
  <si>
    <t xml:space="preserve">Vs</t>
  </si>
  <si>
    <t xml:space="preserve">BARREUR JAUNE</t>
  </si>
  <si>
    <t xml:space="preserve">VNQR</t>
  </si>
  <si>
    <t xml:space="preserve">Round Robin (suite &amp; fin)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</si>
  <si>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</si>
  <si>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</si>
  <si>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</si>
  <si>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</si>
  <si>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</si>
  <si>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Résultat du Round-Robin</t>
  </si>
  <si>
    <t xml:space="preserve">Place</t>
  </si>
  <si>
    <t xml:space="preserve">Points</t>
  </si>
  <si>
    <t xml:space="preserve">Edition du : </t>
  </si>
  <si>
    <t xml:space="preserve">Le Président du Comité de Course</t>
  </si>
  <si>
    <t xml:space="preserve">10 Equipages - 8 Bateaux</t>
  </si>
  <si>
    <t xml:space="preserve">Match</t>
  </si>
  <si>
    <t xml:space="preserve">U1</t>
  </si>
  <si>
    <t xml:space="preserve">U2</t>
  </si>
  <si>
    <t xml:space="preserve">U3</t>
  </si>
  <si>
    <t xml:space="preserve">U4</t>
  </si>
  <si>
    <t xml:space="preserve">Flight</t>
  </si>
  <si>
    <t xml:space="preserve">in</t>
  </si>
  <si>
    <t xml:space="preserve">out</t>
  </si>
  <si>
    <t xml:space="preserve">Flights</t>
  </si>
  <si>
    <t xml:space="preserve">Equipages</t>
  </si>
  <si>
    <t xml:space="preserve">Changes</t>
  </si>
  <si>
    <t xml:space="preserve">Bateaux</t>
  </si>
  <si>
    <t xml:space="preserve">Vnqrs</t>
  </si>
  <si>
    <t xml:space="preserve">départ &gt;&gt;&gt;&gt;&gt;</t>
  </si>
  <si>
    <t xml:space="preserve">Nombre d’équipages</t>
  </si>
  <si>
    <t xml:space="preserve">Nombre de Changements de Bateau</t>
  </si>
  <si>
    <t xml:space="preserve">Nombre de Courses courues</t>
  </si>
  <si>
    <t xml:space="preserve">1-7</t>
  </si>
  <si>
    <t xml:space="preserve">2-9</t>
  </si>
  <si>
    <t xml:space="preserve">3-10</t>
  </si>
  <si>
    <t xml:space="preserve">8-4</t>
  </si>
  <si>
    <t xml:space="preserve">1-9</t>
  </si>
  <si>
    <t xml:space="preserve">2-8</t>
  </si>
  <si>
    <t xml:space="preserve">7-3</t>
  </si>
  <si>
    <t xml:space="preserve">10-6</t>
  </si>
  <si>
    <t xml:space="preserve">1-8</t>
  </si>
  <si>
    <t xml:space="preserve">7-2</t>
  </si>
  <si>
    <t xml:space="preserve">10-5</t>
  </si>
  <si>
    <t xml:space="preserve">9-6</t>
  </si>
  <si>
    <t xml:space="preserve">6-1</t>
  </si>
  <si>
    <t xml:space="preserve">9-4</t>
  </si>
  <si>
    <t xml:space="preserve">8-5</t>
  </si>
  <si>
    <t xml:space="preserve">10-7</t>
  </si>
  <si>
    <t xml:space="preserve">3-9</t>
  </si>
  <si>
    <t xml:space="preserve">4-10</t>
  </si>
  <si>
    <t xml:space="preserve">7-5</t>
  </si>
  <si>
    <t xml:space="preserve">8-6</t>
  </si>
  <si>
    <t xml:space="preserve">5-3</t>
  </si>
  <si>
    <t xml:space="preserve">6-4</t>
  </si>
  <si>
    <t xml:space="preserve">9-7</t>
  </si>
  <si>
    <t xml:space="preserve">10-8</t>
  </si>
  <si>
    <t xml:space="preserve">6-2</t>
  </si>
  <si>
    <t xml:space="preserve">8-3</t>
  </si>
  <si>
    <t xml:space="preserve">7-4</t>
  </si>
  <si>
    <t xml:space="preserve">9-5</t>
  </si>
  <si>
    <t xml:space="preserve">4-1</t>
  </si>
  <si>
    <t xml:space="preserve">5-2</t>
  </si>
  <si>
    <t xml:space="preserve">6-3</t>
  </si>
  <si>
    <t xml:space="preserve">8-7</t>
  </si>
  <si>
    <t xml:space="preserve">5-1</t>
  </si>
  <si>
    <t xml:space="preserve">2-10</t>
  </si>
  <si>
    <t xml:space="preserve">4-3</t>
  </si>
  <si>
    <t xml:space="preserve">7-6</t>
  </si>
  <si>
    <t xml:space="preserve">3-1</t>
  </si>
  <si>
    <t xml:space="preserve">4-2</t>
  </si>
  <si>
    <t xml:space="preserve">6-5</t>
  </si>
  <si>
    <t xml:space="preserve">10-9</t>
  </si>
  <si>
    <t xml:space="preserve">1-10</t>
  </si>
  <si>
    <t xml:space="preserve">3-2</t>
  </si>
  <si>
    <t xml:space="preserve">5-4</t>
  </si>
  <si>
    <t xml:space="preserve">9-8</t>
  </si>
  <si>
    <t xml:space="preserve">2-1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</si>
</sst>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40C]DD/MM/YYYY"/>
    <numFmt numFmtId="166" formatCode="General"/>
    <numFmt numFmtId="167" formatCode="0.0"/>
    <numFmt numFmtId="168" formatCode="0"/>
    <numFmt numFmtId="169" formatCode="[$-40C]DD\-MMM"/>
  </numFmts>
  <fonts count="21">
    <font>
      <sz val="12"/>
      <color rgb="FF00000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i val="true"/>
      <sz val="10"/>
      <color rgb="FFFF7D78"/>
      <name val="Arial"/>
      <family val="0"/>
      <charset val="1"/>
    </font>
    <font>
      <sz val="10"/>
      <color rgb="FFFF7D78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0"/>
      <color rgb="FF000000"/>
      <name val="Verdana"/>
      <family val="0"/>
      <charset val="1"/>
    </font>
    <font>
      <b val="true"/>
      <i val="true"/>
      <sz val="12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1"/>
      <color rgb="FF000000"/>
      <name val="Arial"/>
      <family val="0"/>
    </font>
    <font>
      <b val="true"/>
      <i val="true"/>
      <sz val="13"/>
      <color rgb="FF000000"/>
      <name val="Arial"/>
      <family val="0"/>
      <charset val="1"/>
    </font>
    <font>
      <i val="true"/>
      <sz val="11"/>
      <color rgb="FF000000"/>
      <name val="Arial"/>
      <family val="0"/>
      <charset val="1"/>
    </font>
    <font>
      <i val="true"/>
      <sz val="9"/>
      <color rgb="FF000000"/>
      <name val="Arial"/>
      <family val="0"/>
      <charset val="1"/>
    </font>
    <font>
      <sz val="10"/>
      <color rgb="FF000000"/>
      <name val="Times New Roman"/>
      <family val="0"/>
      <charset val="1"/>
    </font>
    <font>
      <i val="true"/>
      <sz val="10"/>
      <color rgb="FF000000"/>
      <name val="Arial"/>
      <family val="0"/>
      <charset val="1"/>
    </font>
    <font>
      <sz val="9"/>
      <color rgb="FF000000"/>
      <name val="Arial"/>
      <family val="2"/>
      <charset val="1"/>
    </font>
    <font>
      <b val="true"/>
      <i val="true"/>
      <sz val="9"/>
      <color rgb="FF000000"/>
      <name val="Arial"/>
      <family val="2"/>
      <charset val="1"/>
    </font>
    <font>
      <i val="true"/>
      <sz val="9"/>
      <color rgb="FFAB15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EDEDED"/>
        <bgColor rgb="FFFFFFFF"/>
      </patternFill>
    </fill>
    <fill>
      <patternFill patternType="solid">
        <fgColor rgb="FFAEFCFF"/>
        <bgColor rgb="FFCCFFFF"/>
      </patternFill>
    </fill>
    <fill>
      <patternFill patternType="solid">
        <fgColor rgb="FFFEF69A"/>
        <bgColor rgb="FFEDEDED"/>
      </patternFill>
    </fill>
    <fill>
      <patternFill patternType="solid">
        <fgColor rgb="FF999999"/>
        <bgColor rgb="FF808080"/>
      </patternFill>
    </fill>
  </fills>
  <borders count="52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/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 style="thin">
        <color rgb="FF515151"/>
      </left>
      <right/>
      <top/>
      <bottom style="thin"/>
      <diagonal/>
    </border>
    <border diagonalUp="false" diagonalDown="false">
      <left/>
      <right style="thin">
        <color rgb="FF515151"/>
      </right>
      <top/>
      <bottom style="thin"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/>
      <diagonal/>
    </border>
    <border diagonalUp="false" diagonalDown="false">
      <left/>
      <right/>
      <top/>
      <bottom style="medium">
        <color rgb="FF515151"/>
      </bottom>
      <diagonal/>
    </border>
    <border diagonalUp="false" diagonalDown="false">
      <left style="medium">
        <color rgb="FF333333"/>
      </left>
      <right style="thin"/>
      <top style="medium"/>
      <bottom style="medium">
        <color rgb="FF333333"/>
      </bottom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>
        <color rgb="FF515151"/>
      </bottom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thin">
        <color rgb="FFFFFFFF"/>
      </top>
      <bottom style="thin">
        <color rgb="FFFFFFFF"/>
      </bottom>
      <diagonal/>
    </border>
    <border diagonalUp="false" diagonalDown="false">
      <left style="medium"/>
      <right style="thin">
        <color rgb="FFFFFFFF"/>
      </right>
      <top style="medium">
        <color rgb="FF515151"/>
      </top>
      <bottom style="thin">
        <color rgb="FF515151"/>
      </bottom>
      <diagonal/>
    </border>
    <border diagonalUp="false" diagonalDown="false">
      <left style="medium">
        <color rgb="FF515151"/>
      </left>
      <right style="thin">
        <color rgb="FF515151"/>
      </right>
      <top style="medium">
        <color rgb="FF515151"/>
      </top>
      <bottom style="thin"/>
      <diagonal/>
    </border>
    <border diagonalUp="false" diagonalDown="false">
      <left style="thin">
        <color rgb="FF515151"/>
      </left>
      <right style="thin">
        <color rgb="FF515151"/>
      </right>
      <top style="medium"/>
      <bottom style="thin"/>
      <diagonal/>
    </border>
    <border diagonalUp="false" diagonalDown="false">
      <left style="medium">
        <color rgb="FF515151"/>
      </left>
      <right style="medium">
        <color rgb="FF515151"/>
      </right>
      <top style="medium">
        <color rgb="FF515151"/>
      </top>
      <bottom style="thin"/>
      <diagonal/>
    </border>
    <border diagonalUp="false" diagonalDown="false">
      <left style="medium">
        <color rgb="FF515151"/>
      </left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>
        <color rgb="FFFFFFFF"/>
      </right>
      <top style="thin">
        <color rgb="FF515151"/>
      </top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515151"/>
      </left>
      <right style="medium">
        <color rgb="FF515151"/>
      </right>
      <top style="thin"/>
      <bottom style="thin"/>
      <diagonal/>
    </border>
    <border diagonalUp="false" diagonalDown="false">
      <left style="medium">
        <color rgb="FF515151"/>
      </left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>
        <color rgb="FFFFFFFF"/>
      </right>
      <top style="thin"/>
      <bottom style="thin"/>
      <diagonal/>
    </border>
    <border diagonalUp="false" diagonalDown="false">
      <left/>
      <right/>
      <top style="medium">
        <color rgb="FF515151"/>
      </top>
      <bottom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/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/>
      <right/>
      <top style="thin">
        <color rgb="FF515151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9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9" xfId="0" applyFont="true" applyBorder="true" applyAlignment="true" applyProtection="true">
      <alignment horizontal="left" vertical="center" textRotation="0" wrapText="false" indent="15" shrinkToFit="false"/>
      <protection locked="false" hidden="false"/>
    </xf>
    <xf numFmtId="164" fontId="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9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27" xfId="0" applyFont="true" applyBorder="true" applyAlignment="true" applyProtection="true">
      <alignment horizontal="center" vertical="bottom" textRotation="90" wrapText="false" indent="0" shrinkToFit="false"/>
      <protection locked="false" hidden="false"/>
    </xf>
    <xf numFmtId="166" fontId="5" fillId="0" borderId="28" xf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8" fillId="0" borderId="29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8" fillId="0" borderId="30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8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3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6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3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3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3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5" fillId="0" borderId="4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5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4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3" borderId="4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4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5" fillId="0" borderId="4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4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5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8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8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5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5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5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9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EDEDED"/>
      <rgbColor rgb="FFAEFCFF"/>
      <rgbColor rgb="FF660066"/>
      <rgbColor rgb="FFFF7D78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69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15151"/>
      <rgbColor rgb="FF999999"/>
      <rgbColor rgb="FF003366"/>
      <rgbColor rgb="FF339966"/>
      <rgbColor rgb="FF003300"/>
      <rgbColor rgb="FF333300"/>
      <rgbColor rgb="FFAB15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47520</xdr:colOff>
      <xdr:row>34</xdr:row>
      <xdr:rowOff>85680</xdr:rowOff>
    </xdr:from>
    <xdr:to>
      <xdr:col>6</xdr:col>
      <xdr:colOff>2880</xdr:colOff>
      <xdr:row>35</xdr:row>
      <xdr:rowOff>150480</xdr:rowOff>
    </xdr:to>
    <xdr:sp>
      <xdr:nvSpPr>
        <xdr:cNvPr id="0" name="CustomShape 1"/>
        <xdr:cNvSpPr/>
      </xdr:nvSpPr>
      <xdr:spPr>
        <a:xfrm>
          <a:off x="3023640" y="9245520"/>
          <a:ext cx="211320" cy="3092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599" y="0"/>
              </a:lnTo>
              <a:lnTo>
                <a:pt x="21599" y="21599"/>
              </a:lnTo>
              <a:lnTo>
                <a:pt x="0" y="21599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50760" rIns="50760" tIns="50760" bIns="50760" anchor="ctr">
          <a:noAutofit/>
        </a:bodyPr>
        <a:p>
          <a:pPr algn="ctr">
            <a:lnSpc>
              <a:spcPct val="100000"/>
            </a:lnSpc>
          </a:pPr>
          <a:r>
            <a:rPr b="0" lang="fr-FR" sz="1100" spc="-1" strike="noStrike">
              <a:solidFill>
                <a:srgbClr val="000000"/>
              </a:solidFill>
              <a:latin typeface="Arial"/>
            </a:rPr>
            <a:t>1</a:t>
          </a:r>
          <a:endParaRPr b="0" lang="fr-FR" sz="11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19080</xdr:colOff>
      <xdr:row>30</xdr:row>
      <xdr:rowOff>200160</xdr:rowOff>
    </xdr:from>
    <xdr:to>
      <xdr:col>5</xdr:col>
      <xdr:colOff>239760</xdr:colOff>
      <xdr:row>32</xdr:row>
      <xdr:rowOff>27000</xdr:rowOff>
    </xdr:to>
    <xdr:sp>
      <xdr:nvSpPr>
        <xdr:cNvPr id="1" name="CustomShape 1"/>
        <xdr:cNvSpPr/>
      </xdr:nvSpPr>
      <xdr:spPr>
        <a:xfrm>
          <a:off x="3006000" y="8251920"/>
          <a:ext cx="220680" cy="3157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599" y="0"/>
              </a:lnTo>
              <a:lnTo>
                <a:pt x="21599" y="21599"/>
              </a:lnTo>
              <a:lnTo>
                <a:pt x="0" y="21599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50760" rIns="50760" tIns="50760" bIns="50760" anchor="ctr">
          <a:noAutofit/>
        </a:bodyPr>
        <a:p>
          <a:pPr algn="ctr">
            <a:lnSpc>
              <a:spcPct val="100000"/>
            </a:lnSpc>
          </a:pPr>
          <a:r>
            <a:rPr b="0" lang="fr-FR" sz="1100" spc="-1" strike="noStrike">
              <a:solidFill>
                <a:srgbClr val="000000"/>
              </a:solidFill>
              <a:latin typeface="Arial"/>
            </a:rPr>
            <a:t>2</a:t>
          </a:r>
          <a:endParaRPr b="0" lang="fr-FR" sz="1100" spc="-1" strike="noStrike">
            <a:latin typeface="Times New Roman"/>
          </a:endParaRPr>
        </a:p>
      </xdr:txBody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IV16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B3" activeCellId="0" sqref="B3"/>
    </sheetView>
  </sheetViews>
  <sheetFormatPr defaultRowHeight="19.25" zeroHeight="false" outlineLevelRow="0" outlineLevelCol="0"/>
  <cols>
    <col collapsed="false" customWidth="true" hidden="false" outlineLevel="0" max="1" min="1" style="1" width="1.87"/>
    <col collapsed="false" customWidth="true" hidden="false" outlineLevel="0" max="2" min="2" style="2" width="3.37"/>
    <col collapsed="false" customWidth="true" hidden="false" outlineLevel="0" max="3" min="3" style="2" width="4.75"/>
    <col collapsed="false" customWidth="true" hidden="false" outlineLevel="0" max="4" min="4" style="2" width="21.25"/>
    <col collapsed="false" customWidth="true" hidden="false" outlineLevel="0" max="6" min="5" style="2" width="1.12"/>
    <col collapsed="false" customWidth="true" hidden="false" outlineLevel="0" max="7" min="7" style="2" width="4.75"/>
    <col collapsed="false" customWidth="true" hidden="false" outlineLevel="0" max="8" min="8" style="2" width="21.25"/>
    <col collapsed="false" customWidth="true" hidden="false" outlineLevel="0" max="1025" min="9" style="2" width="12.25"/>
  </cols>
  <sheetData>
    <row r="1" customFormat="false" ht="240" hidden="false" customHeight="true" outlineLevel="0" collapsed="false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customFormat="false" ht="20" hidden="false" customHeight="true" outlineLevel="0" collapsed="false">
      <c r="B2" s="3" t="s">
        <v>0</v>
      </c>
      <c r="C2" s="3"/>
      <c r="D2" s="3"/>
      <c r="E2" s="4"/>
      <c r="F2" s="5"/>
      <c r="G2" s="6" t="s">
        <v>1</v>
      </c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customFormat="false" ht="20" hidden="false" customHeight="true" outlineLevel="0" collapsed="false">
      <c r="B3" s="7" t="n">
        <v>42108</v>
      </c>
      <c r="C3" s="7"/>
      <c r="D3" s="8" t="s">
        <v>2</v>
      </c>
      <c r="E3" s="9"/>
      <c r="F3" s="10"/>
      <c r="G3" s="11" t="s">
        <v>3</v>
      </c>
      <c r="H3" s="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="12" customFormat="true" ht="20" hidden="false" customHeight="true" outlineLevel="0" collapsed="false">
      <c r="B4" s="13"/>
      <c r="C4" s="14" t="s">
        <v>4</v>
      </c>
      <c r="D4" s="14" t="s">
        <v>5</v>
      </c>
      <c r="E4" s="15"/>
      <c r="F4" s="16"/>
      <c r="G4" s="14" t="s">
        <v>6</v>
      </c>
      <c r="H4" s="14" t="s">
        <v>7</v>
      </c>
    </row>
    <row r="5" customFormat="false" ht="20" hidden="false" customHeight="true" outlineLevel="0" collapsed="false">
      <c r="B5" s="17" t="n">
        <v>1</v>
      </c>
      <c r="C5" s="18"/>
      <c r="D5" s="19"/>
      <c r="E5" s="20"/>
      <c r="F5" s="21"/>
      <c r="G5" s="22"/>
      <c r="H5" s="23" t="str">
        <f aca="false">IF(ISBLANK($D5),"",$D5)</f>
        <v/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customFormat="false" ht="20" hidden="false" customHeight="true" outlineLevel="0" collapsed="false">
      <c r="B6" s="17" t="n">
        <v>2</v>
      </c>
      <c r="C6" s="18"/>
      <c r="D6" s="19"/>
      <c r="E6" s="24"/>
      <c r="F6" s="25"/>
      <c r="G6" s="22"/>
      <c r="H6" s="23" t="str">
        <f aca="false">IF(ISBLANK($D6),"",$D6)</f>
        <v/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customFormat="false" ht="20" hidden="false" customHeight="true" outlineLevel="0" collapsed="false">
      <c r="B7" s="17" t="n">
        <v>3</v>
      </c>
      <c r="C7" s="18"/>
      <c r="D7" s="19"/>
      <c r="E7" s="24"/>
      <c r="F7" s="25"/>
      <c r="G7" s="22"/>
      <c r="H7" s="23" t="str">
        <f aca="false">IF(ISBLANK($D7),"",$D7)</f>
        <v/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customFormat="false" ht="20" hidden="false" customHeight="true" outlineLevel="0" collapsed="false">
      <c r="B8" s="17" t="n">
        <v>4</v>
      </c>
      <c r="C8" s="18"/>
      <c r="D8" s="19"/>
      <c r="E8" s="24"/>
      <c r="F8" s="25"/>
      <c r="G8" s="22"/>
      <c r="H8" s="23" t="str">
        <f aca="false">IF(ISBLANK($D8),"",$D8)</f>
        <v/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customFormat="false" ht="20" hidden="false" customHeight="true" outlineLevel="0" collapsed="false">
      <c r="B9" s="17" t="n">
        <v>5</v>
      </c>
      <c r="C9" s="18"/>
      <c r="D9" s="19"/>
      <c r="E9" s="24"/>
      <c r="F9" s="25"/>
      <c r="G9" s="26"/>
      <c r="H9" s="23" t="str">
        <f aca="false">IF(ISBLANK($D9),"",$D9)</f>
        <v/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customFormat="false" ht="20" hidden="false" customHeight="true" outlineLevel="0" collapsed="false">
      <c r="B10" s="17" t="n">
        <v>6</v>
      </c>
      <c r="C10" s="18"/>
      <c r="D10" s="19"/>
      <c r="E10" s="24"/>
      <c r="F10" s="25"/>
      <c r="G10" s="26"/>
      <c r="H10" s="23" t="str">
        <f aca="false">IF(ISBLANK($D10),"",$D10)</f>
        <v/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customFormat="false" ht="20" hidden="false" customHeight="true" outlineLevel="0" collapsed="false">
      <c r="B11" s="17" t="n">
        <v>7</v>
      </c>
      <c r="C11" s="18"/>
      <c r="D11" s="19"/>
      <c r="E11" s="24"/>
      <c r="F11" s="25"/>
      <c r="G11" s="22"/>
      <c r="H11" s="23" t="str">
        <f aca="false">IF(ISBLANK($D11),"",$D11)</f>
        <v/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customFormat="false" ht="20" hidden="false" customHeight="true" outlineLevel="0" collapsed="false">
      <c r="B12" s="17" t="n">
        <v>8</v>
      </c>
      <c r="C12" s="18"/>
      <c r="D12" s="19"/>
      <c r="E12" s="24"/>
      <c r="F12" s="25"/>
      <c r="G12" s="22"/>
      <c r="H12" s="23" t="str">
        <f aca="false">IF(ISBLANK($D12),"",$D12)</f>
        <v/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customFormat="false" ht="20" hidden="false" customHeight="true" outlineLevel="0" collapsed="false">
      <c r="B13" s="17" t="n">
        <v>9</v>
      </c>
      <c r="C13" s="18"/>
      <c r="D13" s="19"/>
      <c r="E13" s="24"/>
      <c r="F13" s="25"/>
      <c r="G13" s="22"/>
      <c r="H13" s="23" t="str">
        <f aca="false">IF(ISBLANK($D13),"",$D13)</f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customFormat="false" ht="20" hidden="false" customHeight="true" outlineLevel="0" collapsed="false">
      <c r="B14" s="17" t="n">
        <v>10</v>
      </c>
      <c r="C14" s="18"/>
      <c r="D14" s="19"/>
      <c r="E14" s="27"/>
      <c r="F14" s="28"/>
      <c r="G14" s="22"/>
      <c r="H14" s="23" t="str">
        <f aca="false">IF(ISBLANK($D14),"",$D14)</f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customFormat="false" ht="20" hidden="false" customHeight="true" outlineLevel="0" collapsed="false"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customFormat="false" ht="20" hidden="false" customHeight="true" outlineLevel="0" collapsed="false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</sheetData>
  <sheetProtection sheet="true" objects="true" scenarios="true" selectLockedCells="true"/>
  <mergeCells count="2">
    <mergeCell ref="B2:D2"/>
    <mergeCell ref="B3:C3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32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K4" activeCellId="0" sqref="K4"/>
    </sheetView>
  </sheetViews>
  <sheetFormatPr defaultRowHeight="19.25" zeroHeight="false" outlineLevelRow="0" outlineLevelCol="0"/>
  <cols>
    <col collapsed="false" customWidth="true" hidden="false" outlineLevel="0" max="1" min="1" style="2" width="1"/>
    <col collapsed="false" customWidth="true" hidden="false" outlineLevel="0" max="3" min="2" style="2" width="5.5"/>
    <col collapsed="false" customWidth="true" hidden="false" outlineLevel="0" max="4" min="4" style="2" width="1.12"/>
    <col collapsed="false" customWidth="true" hidden="false" outlineLevel="0" max="5" min="5" style="2" width="17.5"/>
    <col collapsed="false" customWidth="true" hidden="false" outlineLevel="0" max="6" min="6" style="2" width="2.63"/>
    <col collapsed="false" customWidth="true" hidden="false" outlineLevel="0" max="7" min="7" style="2" width="2.5"/>
    <col collapsed="false" customWidth="true" hidden="false" outlineLevel="0" max="8" min="8" style="2" width="17.5"/>
    <col collapsed="false" customWidth="true" hidden="false" outlineLevel="0" max="9" min="9" style="2" width="2.63"/>
    <col collapsed="false" customWidth="true" hidden="false" outlineLevel="0" max="10" min="10" style="2" width="1.12"/>
    <col collapsed="false" customWidth="true" hidden="false" outlineLevel="0" max="11" min="11" style="2" width="6.13"/>
    <col collapsed="false" customWidth="true" hidden="false" outlineLevel="0" max="1025" min="12" style="2" width="9"/>
  </cols>
  <sheetData>
    <row r="1" s="29" customFormat="true" ht="194.25" hidden="false" customHeight="tru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s="29" customFormat="true" ht="16" hidden="false" customHeight="false" outlineLevel="0" collapsed="false"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</row>
    <row r="3" s="29" customFormat="true" ht="15.75" hidden="false" customHeight="true" outlineLevel="0" collapsed="false">
      <c r="B3" s="31" t="s">
        <v>9</v>
      </c>
      <c r="C3" s="31" t="s">
        <v>10</v>
      </c>
      <c r="D3" s="31"/>
      <c r="E3" s="32" t="s">
        <v>11</v>
      </c>
      <c r="F3" s="32" t="s">
        <v>6</v>
      </c>
      <c r="G3" s="31" t="s">
        <v>12</v>
      </c>
      <c r="H3" s="33" t="s">
        <v>13</v>
      </c>
      <c r="I3" s="33" t="s">
        <v>6</v>
      </c>
      <c r="J3" s="31"/>
      <c r="K3" s="31" t="s">
        <v>14</v>
      </c>
    </row>
    <row r="4" s="29" customFormat="true" ht="15.75" hidden="false" customHeight="true" outlineLevel="0" collapsed="false">
      <c r="B4" s="34" t="n">
        <v>1</v>
      </c>
      <c r="C4" s="35" t="n">
        <v>1</v>
      </c>
      <c r="D4" s="34"/>
      <c r="E4" s="36" t="str">
        <f aca="false">INDEX(Participants!$H$5:$H$14,Calculs!$B26,1)</f>
        <v/>
      </c>
      <c r="F4" s="37" t="str">
        <f aca="false">IF(INDEX(Participants!$G$5:$G$14,Calculs!$L26,1)="","",INDEX(Participants!$G$5:$G$14,Calculs!$L26,1))</f>
        <v/>
      </c>
      <c r="G4" s="34"/>
      <c r="H4" s="36" t="str">
        <f aca="false">INDEX(Participants!$H$5:$H$14,Calculs!$C26,1)</f>
        <v/>
      </c>
      <c r="I4" s="37" t="str">
        <f aca="false">IF(INDEX(Participants!$G$5:$G$14,Calculs!$M26,1)="","",INDEX(Participants!$G$5:$G$14,Calculs!$M26,1))</f>
        <v/>
      </c>
      <c r="J4" s="34"/>
      <c r="K4" s="38"/>
    </row>
    <row r="5" s="29" customFormat="true" ht="15.75" hidden="false" customHeight="true" outlineLevel="0" collapsed="false">
      <c r="B5" s="39"/>
      <c r="C5" s="35" t="n">
        <v>2</v>
      </c>
      <c r="D5" s="39"/>
      <c r="E5" s="36" t="str">
        <f aca="false">INDEX(Participants!$H$5:$H$14,Calculs!$B27,1)</f>
        <v/>
      </c>
      <c r="F5" s="37" t="str">
        <f aca="false">IF(INDEX(Participants!$G$5:$G$14,Calculs!$L27,1)="","",INDEX(Participants!$G$5:$G$14,Calculs!$L27,1))</f>
        <v/>
      </c>
      <c r="G5" s="39"/>
      <c r="H5" s="36" t="str">
        <f aca="false">INDEX(Participants!$H$5:$H$14,Calculs!$C27,1)</f>
        <v/>
      </c>
      <c r="I5" s="37" t="str">
        <f aca="false">IF(INDEX(Participants!$G$5:$G$14,Calculs!$M27,1)="","",INDEX(Participants!$G$5:$G$14,Calculs!$M27,1))</f>
        <v/>
      </c>
      <c r="J5" s="39"/>
      <c r="K5" s="38"/>
    </row>
    <row r="6" s="29" customFormat="true" ht="15.75" hidden="false" customHeight="true" outlineLevel="0" collapsed="false">
      <c r="B6" s="39"/>
      <c r="C6" s="35" t="n">
        <v>3</v>
      </c>
      <c r="D6" s="39"/>
      <c r="E6" s="36" t="str">
        <f aca="false">INDEX(Participants!$H$5:$H$14,Calculs!$B28,1)</f>
        <v/>
      </c>
      <c r="F6" s="37" t="str">
        <f aca="false">IF(INDEX(Participants!$G$5:$G$14,Calculs!$L28,1)="","",INDEX(Participants!$G$5:$G$14,Calculs!$L28,1))</f>
        <v/>
      </c>
      <c r="G6" s="39"/>
      <c r="H6" s="36" t="str">
        <f aca="false">INDEX(Participants!$H$5:$H$14,Calculs!$C28,1)</f>
        <v/>
      </c>
      <c r="I6" s="37" t="str">
        <f aca="false">IF(INDEX(Participants!$G$5:$G$14,Calculs!$M28,1)="","",INDEX(Participants!$G$5:$G$14,Calculs!$M28,1))</f>
        <v/>
      </c>
      <c r="J6" s="39"/>
      <c r="K6" s="38"/>
    </row>
    <row r="7" s="29" customFormat="true" ht="15.75" hidden="false" customHeight="true" outlineLevel="0" collapsed="false">
      <c r="B7" s="40"/>
      <c r="C7" s="35" t="n">
        <v>4</v>
      </c>
      <c r="D7" s="40"/>
      <c r="E7" s="36" t="str">
        <f aca="false">INDEX(Participants!$H$5:$H$14,Calculs!$B29,1)</f>
        <v/>
      </c>
      <c r="F7" s="37" t="str">
        <f aca="false">IF(INDEX(Participants!$G$5:$G$14,Calculs!$L29,1)="","",INDEX(Participants!$G$5:$G$14,Calculs!$L29,1))</f>
        <v/>
      </c>
      <c r="G7" s="40"/>
      <c r="H7" s="36" t="str">
        <f aca="false">INDEX(Participants!$H$5:$H$14,Calculs!$C29,1)</f>
        <v/>
      </c>
      <c r="I7" s="37" t="str">
        <f aca="false">IF(INDEX(Participants!$G$5:$G$14,Calculs!$M29,1)="","",INDEX(Participants!$G$5:$G$14,Calculs!$M29,1))</f>
        <v/>
      </c>
      <c r="J7" s="40"/>
      <c r="K7" s="38"/>
    </row>
    <row r="8" s="29" customFormat="true" ht="15.75" hidden="false" customHeight="true" outlineLevel="0" collapsed="false">
      <c r="B8" s="31" t="s">
        <v>9</v>
      </c>
      <c r="C8" s="31" t="s">
        <v>10</v>
      </c>
      <c r="D8" s="31"/>
      <c r="E8" s="32" t="s">
        <v>11</v>
      </c>
      <c r="F8" s="32" t="s">
        <v>6</v>
      </c>
      <c r="G8" s="31" t="s">
        <v>12</v>
      </c>
      <c r="H8" s="33" t="s">
        <v>13</v>
      </c>
      <c r="I8" s="33" t="s">
        <v>6</v>
      </c>
      <c r="J8" s="31"/>
      <c r="K8" s="31" t="s">
        <v>14</v>
      </c>
    </row>
    <row r="9" s="29" customFormat="true" ht="15.75" hidden="false" customHeight="true" outlineLevel="0" collapsed="false">
      <c r="B9" s="34" t="n">
        <v>2</v>
      </c>
      <c r="C9" s="35" t="n">
        <v>1</v>
      </c>
      <c r="D9" s="34"/>
      <c r="E9" s="36" t="str">
        <f aca="false">INDEX(Participants!$H$5:$H$14,Calculs!$B31,1)</f>
        <v/>
      </c>
      <c r="F9" s="37" t="str">
        <f aca="false">IF(INDEX(Participants!$G$5:$G$14,Calculs!$L31,1)="","",INDEX(Participants!$G$5:$G$14,Calculs!$L31,1))</f>
        <v/>
      </c>
      <c r="G9" s="34"/>
      <c r="H9" s="36" t="str">
        <f aca="false">INDEX(Participants!$H$5:$H$14,Calculs!$C31,1)</f>
        <v/>
      </c>
      <c r="I9" s="37" t="str">
        <f aca="false">IF(INDEX(Participants!$G$5:$G$14,Calculs!$M31,1)="","",INDEX(Participants!$G$5:$G$14,Calculs!$M31,1))</f>
        <v/>
      </c>
      <c r="J9" s="34"/>
      <c r="K9" s="38"/>
    </row>
    <row r="10" s="29" customFormat="true" ht="15.75" hidden="false" customHeight="true" outlineLevel="0" collapsed="false">
      <c r="B10" s="39"/>
      <c r="C10" s="35" t="n">
        <v>2</v>
      </c>
      <c r="D10" s="39"/>
      <c r="E10" s="36" t="str">
        <f aca="false">INDEX(Participants!$H$5:$H$14,Calculs!$B32,1)</f>
        <v/>
      </c>
      <c r="F10" s="37" t="str">
        <f aca="false">IF(INDEX(Participants!$G$5:$G$14,Calculs!$L32,1)="","",INDEX(Participants!$G$5:$G$14,Calculs!$L32,1))</f>
        <v/>
      </c>
      <c r="G10" s="39"/>
      <c r="H10" s="36" t="str">
        <f aca="false">INDEX(Participants!$H$5:$H$14,Calculs!$C32,1)</f>
        <v/>
      </c>
      <c r="I10" s="37" t="str">
        <f aca="false">IF(INDEX(Participants!$G$5:$G$14,Calculs!$M32,1)="","",INDEX(Participants!$G$5:$G$14,Calculs!$M32,1))</f>
        <v/>
      </c>
      <c r="J10" s="39"/>
      <c r="K10" s="38"/>
    </row>
    <row r="11" s="29" customFormat="true" ht="15.75" hidden="false" customHeight="true" outlineLevel="0" collapsed="false">
      <c r="B11" s="39"/>
      <c r="C11" s="35" t="n">
        <v>3</v>
      </c>
      <c r="D11" s="39"/>
      <c r="E11" s="36" t="str">
        <f aca="false">INDEX(Participants!$H$5:$H$14,Calculs!$B33,1)</f>
        <v/>
      </c>
      <c r="F11" s="37" t="str">
        <f aca="false">IF(INDEX(Participants!$G$5:$G$14,Calculs!$L33,1)="","",INDEX(Participants!$G$5:$G$14,Calculs!$L33,1))</f>
        <v/>
      </c>
      <c r="G11" s="39"/>
      <c r="H11" s="36" t="str">
        <f aca="false">INDEX(Participants!$H$5:$H$14,Calculs!$C33,1)</f>
        <v/>
      </c>
      <c r="I11" s="37" t="str">
        <f aca="false">IF(INDEX(Participants!$G$5:$G$14,Calculs!$M33,1)="","",INDEX(Participants!$G$5:$G$14,Calculs!$M33,1))</f>
        <v/>
      </c>
      <c r="J11" s="39"/>
      <c r="K11" s="38"/>
    </row>
    <row r="12" s="29" customFormat="true" ht="15.75" hidden="false" customHeight="true" outlineLevel="0" collapsed="false">
      <c r="B12" s="40"/>
      <c r="C12" s="35" t="n">
        <v>4</v>
      </c>
      <c r="D12" s="40"/>
      <c r="E12" s="36" t="str">
        <f aca="false">INDEX(Participants!$H$5:$H$14,Calculs!$B34,1)</f>
        <v/>
      </c>
      <c r="F12" s="37" t="str">
        <f aca="false">IF(INDEX(Participants!$G$5:$G$14,Calculs!$L34,1)="","",INDEX(Participants!$G$5:$G$14,Calculs!$L34,1))</f>
        <v/>
      </c>
      <c r="G12" s="40"/>
      <c r="H12" s="36" t="str">
        <f aca="false">INDEX(Participants!$H$5:$H$14,Calculs!$C34,1)</f>
        <v/>
      </c>
      <c r="I12" s="41" t="str">
        <f aca="false">IF(INDEX(Participants!$G$5:$G$14,Calculs!$M34,1)="","",INDEX(Participants!$G$5:$G$14,Calculs!$M34,1))</f>
        <v/>
      </c>
      <c r="J12" s="40"/>
      <c r="K12" s="38"/>
    </row>
    <row r="13" s="29" customFormat="true" ht="15.75" hidden="false" customHeight="true" outlineLevel="0" collapsed="false">
      <c r="B13" s="31" t="s">
        <v>9</v>
      </c>
      <c r="C13" s="31" t="s">
        <v>10</v>
      </c>
      <c r="D13" s="31"/>
      <c r="E13" s="32" t="s">
        <v>11</v>
      </c>
      <c r="F13" s="32" t="s">
        <v>6</v>
      </c>
      <c r="G13" s="31" t="s">
        <v>12</v>
      </c>
      <c r="H13" s="33" t="s">
        <v>13</v>
      </c>
      <c r="I13" s="33" t="s">
        <v>6</v>
      </c>
      <c r="J13" s="31"/>
      <c r="K13" s="31" t="s">
        <v>14</v>
      </c>
    </row>
    <row r="14" s="29" customFormat="true" ht="15.75" hidden="false" customHeight="true" outlineLevel="0" collapsed="false">
      <c r="B14" s="34" t="n">
        <v>3</v>
      </c>
      <c r="C14" s="35" t="n">
        <v>1</v>
      </c>
      <c r="D14" s="34"/>
      <c r="E14" s="36" t="str">
        <f aca="false">INDEX(Participants!$H$5:$H$14,Calculs!$B36,1)</f>
        <v/>
      </c>
      <c r="F14" s="37" t="str">
        <f aca="false">IF(INDEX(Participants!$G$5:$G$14,Calculs!$L36,1)="","",INDEX(Participants!$G$5:$G$14,Calculs!$L36,1))</f>
        <v/>
      </c>
      <c r="G14" s="34"/>
      <c r="H14" s="36" t="str">
        <f aca="false">INDEX(Participants!$H$5:$H$14,Calculs!$C36,1)</f>
        <v/>
      </c>
      <c r="I14" s="37" t="str">
        <f aca="false">IF(INDEX(Participants!$G$5:$G$14,Calculs!$M36,1)="","",INDEX(Participants!$G$5:$G$14,Calculs!$M36,1))</f>
        <v/>
      </c>
      <c r="J14" s="34"/>
      <c r="K14" s="38"/>
    </row>
    <row r="15" s="29" customFormat="true" ht="15.75" hidden="false" customHeight="true" outlineLevel="0" collapsed="false">
      <c r="B15" s="42"/>
      <c r="C15" s="35" t="n">
        <v>2</v>
      </c>
      <c r="D15" s="42"/>
      <c r="E15" s="36" t="str">
        <f aca="false">INDEX(Participants!$H$5:$H$14,Calculs!$B37,1)</f>
        <v/>
      </c>
      <c r="F15" s="37" t="str">
        <f aca="false">IF(INDEX(Participants!$G$5:$G$14,Calculs!$L37,1)="","",INDEX(Participants!$G$5:$G$14,Calculs!$L37,1))</f>
        <v/>
      </c>
      <c r="G15" s="42"/>
      <c r="H15" s="36" t="str">
        <f aca="false">INDEX(Participants!$H$5:$H$14,Calculs!$C37,1)</f>
        <v/>
      </c>
      <c r="I15" s="37" t="str">
        <f aca="false">IF(INDEX(Participants!$G$5:$G$14,Calculs!$M37,1)="","",INDEX(Participants!$G$5:$G$14,Calculs!$M37,1))</f>
        <v/>
      </c>
      <c r="J15" s="42"/>
      <c r="K15" s="38"/>
    </row>
    <row r="16" s="29" customFormat="true" ht="15.75" hidden="false" customHeight="true" outlineLevel="0" collapsed="false">
      <c r="B16" s="42"/>
      <c r="C16" s="35" t="n">
        <v>3</v>
      </c>
      <c r="D16" s="42"/>
      <c r="E16" s="36" t="str">
        <f aca="false">INDEX(Participants!$H$5:$H$14,Calculs!$B38,1)</f>
        <v/>
      </c>
      <c r="F16" s="37" t="str">
        <f aca="false">IF(INDEX(Participants!$G$5:$G$14,Calculs!$L38,1)="","",INDEX(Participants!$G$5:$G$14,Calculs!$L38,1))</f>
        <v/>
      </c>
      <c r="G16" s="42"/>
      <c r="H16" s="36" t="str">
        <f aca="false">INDEX(Participants!$H$5:$H$14,Calculs!$C38,1)</f>
        <v/>
      </c>
      <c r="I16" s="37" t="str">
        <f aca="false">IF(INDEX(Participants!$G$5:$G$14,Calculs!$M38,1)="","",INDEX(Participants!$G$5:$G$14,Calculs!$M38,1))</f>
        <v/>
      </c>
      <c r="J16" s="42"/>
      <c r="K16" s="38"/>
    </row>
    <row r="17" s="29" customFormat="true" ht="15.75" hidden="false" customHeight="true" outlineLevel="0" collapsed="false">
      <c r="B17" s="40"/>
      <c r="C17" s="35" t="n">
        <v>4</v>
      </c>
      <c r="D17" s="40"/>
      <c r="E17" s="36" t="str">
        <f aca="false">INDEX(Participants!$H$5:$H$14,Calculs!$B39,1)</f>
        <v/>
      </c>
      <c r="F17" s="37" t="str">
        <f aca="false">IF(INDEX(Participants!$G$5:$G$14,Calculs!$L39,1)="","",INDEX(Participants!$G$5:$G$14,Calculs!$L39,1))</f>
        <v/>
      </c>
      <c r="G17" s="40"/>
      <c r="H17" s="36" t="str">
        <f aca="false">INDEX(Participants!$H$5:$H$14,Calculs!$C39,1)</f>
        <v/>
      </c>
      <c r="I17" s="41" t="str">
        <f aca="false">IF(INDEX(Participants!$G$5:$G$14,Calculs!$M39,1)="","",INDEX(Participants!$G$5:$G$14,Calculs!$M39,1))</f>
        <v/>
      </c>
      <c r="J17" s="40"/>
      <c r="K17" s="38"/>
    </row>
    <row r="18" s="29" customFormat="true" ht="15.75" hidden="false" customHeight="true" outlineLevel="0" collapsed="false">
      <c r="B18" s="31" t="s">
        <v>9</v>
      </c>
      <c r="C18" s="31" t="s">
        <v>10</v>
      </c>
      <c r="D18" s="31"/>
      <c r="E18" s="32" t="s">
        <v>11</v>
      </c>
      <c r="F18" s="32" t="s">
        <v>6</v>
      </c>
      <c r="G18" s="31" t="s">
        <v>12</v>
      </c>
      <c r="H18" s="33" t="s">
        <v>13</v>
      </c>
      <c r="I18" s="33" t="s">
        <v>6</v>
      </c>
      <c r="J18" s="31"/>
      <c r="K18" s="31" t="s">
        <v>14</v>
      </c>
    </row>
    <row r="19" s="29" customFormat="true" ht="15.75" hidden="false" customHeight="true" outlineLevel="0" collapsed="false">
      <c r="B19" s="34" t="n">
        <v>4</v>
      </c>
      <c r="C19" s="35" t="n">
        <v>1</v>
      </c>
      <c r="D19" s="34"/>
      <c r="E19" s="36" t="str">
        <f aca="false">INDEX(Participants!$H$5:$H$14,Calculs!$B41,1)</f>
        <v/>
      </c>
      <c r="F19" s="37" t="str">
        <f aca="false">IF(INDEX(Participants!$G$5:$G$14,Calculs!$L41,1)="","",INDEX(Participants!$G$5:$G$14,Calculs!$L41,1))</f>
        <v/>
      </c>
      <c r="G19" s="34"/>
      <c r="H19" s="36" t="str">
        <f aca="false">INDEX(Participants!$H$5:$H$14,Calculs!$C41,1)</f>
        <v/>
      </c>
      <c r="I19" s="37" t="str">
        <f aca="false">IF(INDEX(Participants!$G$5:$G$14,Calculs!$M41,1)="","",INDEX(Participants!$G$5:$G$14,Calculs!$M41,1))</f>
        <v/>
      </c>
      <c r="J19" s="34"/>
      <c r="K19" s="38"/>
    </row>
    <row r="20" s="29" customFormat="true" ht="15.75" hidden="false" customHeight="true" outlineLevel="0" collapsed="false">
      <c r="B20" s="39"/>
      <c r="C20" s="35" t="n">
        <v>2</v>
      </c>
      <c r="D20" s="39"/>
      <c r="E20" s="36" t="str">
        <f aca="false">INDEX(Participants!$H$5:$H$14,Calculs!$B42,1)</f>
        <v/>
      </c>
      <c r="F20" s="37" t="str">
        <f aca="false">IF(INDEX(Participants!$G$5:$G$14,Calculs!$L42,1)="","",INDEX(Participants!$G$5:$G$14,Calculs!$L42,1))</f>
        <v/>
      </c>
      <c r="G20" s="39"/>
      <c r="H20" s="36" t="str">
        <f aca="false">INDEX(Participants!$H$5:$H$14,Calculs!$C42,1)</f>
        <v/>
      </c>
      <c r="I20" s="37" t="str">
        <f aca="false">IF(INDEX(Participants!$G$5:$G$14,Calculs!$M42,1)="","",INDEX(Participants!$G$5:$G$14,Calculs!$M42,1))</f>
        <v/>
      </c>
      <c r="J20" s="39"/>
      <c r="K20" s="38"/>
    </row>
    <row r="21" s="29" customFormat="true" ht="15.75" hidden="false" customHeight="true" outlineLevel="0" collapsed="false">
      <c r="B21" s="39"/>
      <c r="C21" s="35" t="n">
        <v>3</v>
      </c>
      <c r="D21" s="39"/>
      <c r="E21" s="36" t="str">
        <f aca="false">INDEX(Participants!$H$5:$H$14,Calculs!$B43,1)</f>
        <v/>
      </c>
      <c r="F21" s="37" t="str">
        <f aca="false">IF(INDEX(Participants!$G$5:$G$14,Calculs!$L43,1)="","",INDEX(Participants!$G$5:$G$14,Calculs!$L43,1))</f>
        <v/>
      </c>
      <c r="G21" s="39"/>
      <c r="H21" s="36" t="str">
        <f aca="false">INDEX(Participants!$H$5:$H$14,Calculs!$C43,1)</f>
        <v/>
      </c>
      <c r="I21" s="37" t="str">
        <f aca="false">IF(INDEX(Participants!$G$5:$G$14,Calculs!$M43,1)="","",INDEX(Participants!$G$5:$G$14,Calculs!$M43,1))</f>
        <v/>
      </c>
      <c r="J21" s="39"/>
      <c r="K21" s="38"/>
    </row>
    <row r="22" s="29" customFormat="true" ht="15.75" hidden="false" customHeight="true" outlineLevel="0" collapsed="false">
      <c r="B22" s="40"/>
      <c r="C22" s="35" t="n">
        <v>4</v>
      </c>
      <c r="D22" s="40"/>
      <c r="E22" s="36" t="str">
        <f aca="false">INDEX(Participants!$H$5:$H$14,Calculs!$B44,1)</f>
        <v/>
      </c>
      <c r="F22" s="37" t="str">
        <f aca="false">IF(INDEX(Participants!$G$5:$G$14,Calculs!$L44,1)="","",INDEX(Participants!$G$5:$G$14,Calculs!$L44,1))</f>
        <v/>
      </c>
      <c r="G22" s="40"/>
      <c r="H22" s="36" t="str">
        <f aca="false">INDEX(Participants!$H$5:$H$14,Calculs!$C44,1)</f>
        <v/>
      </c>
      <c r="I22" s="41" t="str">
        <f aca="false">IF(INDEX(Participants!$G$5:$G$14,Calculs!$M44,1)="","",INDEX(Participants!$G$5:$G$14,Calculs!$M44,1))</f>
        <v/>
      </c>
      <c r="J22" s="40"/>
      <c r="K22" s="38"/>
    </row>
    <row r="23" s="29" customFormat="true" ht="15.75" hidden="false" customHeight="true" outlineLevel="0" collapsed="false">
      <c r="B23" s="31" t="s">
        <v>9</v>
      </c>
      <c r="C23" s="31" t="s">
        <v>10</v>
      </c>
      <c r="D23" s="31"/>
      <c r="E23" s="32" t="s">
        <v>11</v>
      </c>
      <c r="F23" s="32" t="s">
        <v>6</v>
      </c>
      <c r="G23" s="31" t="s">
        <v>12</v>
      </c>
      <c r="H23" s="33" t="s">
        <v>13</v>
      </c>
      <c r="I23" s="33" t="s">
        <v>6</v>
      </c>
      <c r="J23" s="31"/>
      <c r="K23" s="31" t="s">
        <v>14</v>
      </c>
    </row>
    <row r="24" s="29" customFormat="true" ht="15.75" hidden="false" customHeight="true" outlineLevel="0" collapsed="false">
      <c r="B24" s="34" t="n">
        <v>5</v>
      </c>
      <c r="C24" s="35" t="n">
        <v>1</v>
      </c>
      <c r="D24" s="34"/>
      <c r="E24" s="36" t="str">
        <f aca="false">INDEX(Participants!$H$5:$H$14,Calculs!$B46,1)</f>
        <v/>
      </c>
      <c r="F24" s="37" t="str">
        <f aca="false">IF(INDEX(Participants!$G$5:$G$14,Calculs!$L46,1)="","",INDEX(Participants!$G$5:$G$14,Calculs!$L46,1))</f>
        <v/>
      </c>
      <c r="G24" s="34"/>
      <c r="H24" s="36" t="str">
        <f aca="false">INDEX(Participants!$H$5:$H$14,Calculs!$C46,1)</f>
        <v/>
      </c>
      <c r="I24" s="37" t="str">
        <f aca="false">IF(INDEX(Participants!$G$5:$G$14,Calculs!$M46,1)="","",INDEX(Participants!$G$5:$G$14,Calculs!$M46,1))</f>
        <v/>
      </c>
      <c r="J24" s="34"/>
      <c r="K24" s="38"/>
    </row>
    <row r="25" s="29" customFormat="true" ht="15.75" hidden="false" customHeight="true" outlineLevel="0" collapsed="false">
      <c r="B25" s="39"/>
      <c r="C25" s="35" t="n">
        <v>2</v>
      </c>
      <c r="D25" s="39"/>
      <c r="E25" s="36" t="str">
        <f aca="false">INDEX(Participants!$H$5:$H$14,Calculs!$B47,1)</f>
        <v/>
      </c>
      <c r="F25" s="37" t="str">
        <f aca="false">IF(INDEX(Participants!$G$5:$G$14,Calculs!$L47,1)="","",INDEX(Participants!$G$5:$G$14,Calculs!$L47,1))</f>
        <v/>
      </c>
      <c r="G25" s="39"/>
      <c r="H25" s="36" t="str">
        <f aca="false">INDEX(Participants!$H$5:$H$14,Calculs!$C47,1)</f>
        <v/>
      </c>
      <c r="I25" s="37" t="str">
        <f aca="false">IF(INDEX(Participants!$G$5:$G$14,Calculs!$M47,1)="","",INDEX(Participants!$G$5:$G$14,Calculs!$M47,1))</f>
        <v/>
      </c>
      <c r="J25" s="39"/>
      <c r="K25" s="38"/>
    </row>
    <row r="26" s="29" customFormat="true" ht="15.75" hidden="false" customHeight="true" outlineLevel="0" collapsed="false">
      <c r="B26" s="43"/>
      <c r="C26" s="35" t="n">
        <v>3</v>
      </c>
      <c r="D26" s="43"/>
      <c r="E26" s="36" t="str">
        <f aca="false">INDEX(Participants!$H$5:$H$14,Calculs!$B48,1)</f>
        <v/>
      </c>
      <c r="F26" s="37" t="str">
        <f aca="false">IF(INDEX(Participants!$G$5:$G$14,Calculs!$L48,1)="","",INDEX(Participants!$G$5:$G$14,Calculs!$L48,1))</f>
        <v/>
      </c>
      <c r="G26" s="43"/>
      <c r="H26" s="36" t="str">
        <f aca="false">INDEX(Participants!$H$5:$H$14,Calculs!$C48,1)</f>
        <v/>
      </c>
      <c r="I26" s="37" t="str">
        <f aca="false">IF(INDEX(Participants!$G$5:$G$14,Calculs!$M48,1)="","",INDEX(Participants!$G$5:$G$14,Calculs!$M48,1))</f>
        <v/>
      </c>
      <c r="J26" s="43"/>
      <c r="K26" s="38"/>
    </row>
    <row r="27" s="29" customFormat="true" ht="15.75" hidden="false" customHeight="true" outlineLevel="0" collapsed="false">
      <c r="B27" s="44"/>
      <c r="C27" s="35" t="n">
        <v>4</v>
      </c>
      <c r="D27" s="44"/>
      <c r="E27" s="36" t="str">
        <f aca="false">INDEX(Participants!$H$5:$H$14,Calculs!$B49,1)</f>
        <v/>
      </c>
      <c r="F27" s="41" t="str">
        <f aca="false">IF(INDEX(Participants!$G$5:$G$14,Calculs!$L49,1)="","",INDEX(Participants!$G$5:$G$14,Calculs!$L49,1))</f>
        <v/>
      </c>
      <c r="G27" s="44"/>
      <c r="H27" s="36" t="str">
        <f aca="false">INDEX(Participants!$H$5:$H$14,Calculs!$C49,1)</f>
        <v/>
      </c>
      <c r="I27" s="37" t="str">
        <f aca="false">IF(INDEX(Participants!$G$5:$G$14,Calculs!$M49,1)="","",INDEX(Participants!$G$5:$G$14,Calculs!$M49,1))</f>
        <v/>
      </c>
      <c r="J27" s="44"/>
      <c r="K27" s="38"/>
    </row>
    <row r="28" s="29" customFormat="true" ht="15.75" hidden="false" customHeight="true" outlineLevel="0" collapsed="false">
      <c r="B28" s="31" t="s">
        <v>9</v>
      </c>
      <c r="C28" s="31" t="s">
        <v>10</v>
      </c>
      <c r="D28" s="31"/>
      <c r="E28" s="32" t="s">
        <v>11</v>
      </c>
      <c r="F28" s="32" t="s">
        <v>6</v>
      </c>
      <c r="G28" s="31" t="s">
        <v>12</v>
      </c>
      <c r="H28" s="33" t="s">
        <v>13</v>
      </c>
      <c r="I28" s="33" t="s">
        <v>6</v>
      </c>
      <c r="J28" s="31"/>
      <c r="K28" s="31" t="s">
        <v>14</v>
      </c>
    </row>
    <row r="29" s="29" customFormat="true" ht="15.75" hidden="false" customHeight="true" outlineLevel="0" collapsed="false">
      <c r="B29" s="34" t="n">
        <v>6</v>
      </c>
      <c r="C29" s="35" t="n">
        <v>1</v>
      </c>
      <c r="D29" s="45"/>
      <c r="E29" s="36" t="str">
        <f aca="false">INDEX(Participants!$H$5:$H$14,Calculs!$B51,1)</f>
        <v/>
      </c>
      <c r="F29" s="37" t="str">
        <f aca="false">IF(INDEX(Participants!$G$5:$G$14,Calculs!$L51,1)="","",INDEX(Participants!$G$5:$G$14,Calculs!$L51,1))</f>
        <v/>
      </c>
      <c r="G29" s="45"/>
      <c r="H29" s="36" t="str">
        <f aca="false">INDEX(Participants!$H$5:$H$14,Calculs!$C51,1)</f>
        <v/>
      </c>
      <c r="I29" s="37" t="str">
        <f aca="false">IF(INDEX(Participants!$G$5:$G$14,Calculs!$M51,1)="","",INDEX(Participants!$G$5:$G$14,Calculs!$M51,1))</f>
        <v/>
      </c>
      <c r="J29" s="45"/>
      <c r="K29" s="38"/>
    </row>
    <row r="30" s="29" customFormat="true" ht="15.75" hidden="false" customHeight="true" outlineLevel="0" collapsed="false">
      <c r="B30" s="43"/>
      <c r="C30" s="35" t="n">
        <v>2</v>
      </c>
      <c r="D30" s="46"/>
      <c r="E30" s="36" t="str">
        <f aca="false">INDEX(Participants!$H$5:$H$14,Calculs!$B52,1)</f>
        <v/>
      </c>
      <c r="F30" s="37" t="str">
        <f aca="false">IF(INDEX(Participants!$G$5:$G$14,Calculs!$L52,1)="","",INDEX(Participants!$G$5:$G$14,Calculs!$L52,1))</f>
        <v/>
      </c>
      <c r="G30" s="46"/>
      <c r="H30" s="36" t="str">
        <f aca="false">INDEX(Participants!$H$5:$H$14,Calculs!$C52,1)</f>
        <v/>
      </c>
      <c r="I30" s="37" t="str">
        <f aca="false">IF(INDEX(Participants!$G$5:$G$14,Calculs!$M52,1)="","",INDEX(Participants!$G$5:$G$14,Calculs!$M52,1))</f>
        <v/>
      </c>
      <c r="J30" s="46"/>
      <c r="K30" s="38"/>
    </row>
    <row r="31" s="29" customFormat="true" ht="15.75" hidden="false" customHeight="true" outlineLevel="0" collapsed="false">
      <c r="B31" s="46"/>
      <c r="C31" s="35" t="n">
        <v>3</v>
      </c>
      <c r="D31" s="46"/>
      <c r="E31" s="36" t="str">
        <f aca="false">INDEX(Participants!$H$5:$H$14,Calculs!$B53,1)</f>
        <v/>
      </c>
      <c r="F31" s="37" t="str">
        <f aca="false">IF(INDEX(Participants!$G$5:$G$14,Calculs!$L53,1)="","",INDEX(Participants!$G$5:$G$14,Calculs!$L53,1))</f>
        <v/>
      </c>
      <c r="G31" s="46"/>
      <c r="H31" s="36" t="str">
        <f aca="false">INDEX(Participants!$H$5:$H$14,Calculs!$C53,1)</f>
        <v/>
      </c>
      <c r="I31" s="37" t="str">
        <f aca="false">IF(INDEX(Participants!$G$5:$G$14,Calculs!$M53,1)="","",INDEX(Participants!$G$5:$G$14,Calculs!$M53,1))</f>
        <v/>
      </c>
      <c r="J31" s="46"/>
      <c r="K31" s="38"/>
    </row>
    <row r="32" s="29" customFormat="true" ht="15.75" hidden="false" customHeight="true" outlineLevel="0" collapsed="false">
      <c r="B32" s="44"/>
      <c r="C32" s="35" t="n">
        <v>4</v>
      </c>
      <c r="D32" s="44"/>
      <c r="E32" s="36" t="str">
        <f aca="false">INDEX(Participants!$H$5:$H$14,Calculs!$B54,1)</f>
        <v/>
      </c>
      <c r="F32" s="37" t="str">
        <f aca="false">IF(INDEX(Participants!$G$5:$G$14,Calculs!$L54,1)="","",INDEX(Participants!$G$5:$G$14,Calculs!$L54,1))</f>
        <v/>
      </c>
      <c r="G32" s="44"/>
      <c r="H32" s="36" t="str">
        <f aca="false">INDEX(Participants!$H$5:$H$14,Calculs!$C54,1)</f>
        <v/>
      </c>
      <c r="I32" s="37" t="str">
        <f aca="false">IF(INDEX(Participants!$G$5:$G$14,Calculs!$M54,1)="","",INDEX(Participants!$G$5:$G$14,Calculs!$M54,1))</f>
        <v/>
      </c>
      <c r="J32" s="44"/>
      <c r="K32" s="38"/>
    </row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7 K9:K12 K14:K17 K19:K22 K24:K27 K29:K32" type="list">
      <formula1>",B,J"</formula1>
      <formula2>0</formula2>
    </dataValidation>
  </dataValidation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K29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K4" activeCellId="0" sqref="K4"/>
    </sheetView>
  </sheetViews>
  <sheetFormatPr defaultRowHeight="19.25" zeroHeight="false" outlineLevelRow="0" outlineLevelCol="0"/>
  <cols>
    <col collapsed="false" customWidth="true" hidden="false" outlineLevel="0" max="1" min="1" style="2" width="1.11"/>
    <col collapsed="false" customWidth="true" hidden="false" outlineLevel="0" max="3" min="2" style="2" width="5.5"/>
    <col collapsed="false" customWidth="true" hidden="false" outlineLevel="0" max="4" min="4" style="2" width="1.12"/>
    <col collapsed="false" customWidth="true" hidden="false" outlineLevel="0" max="5" min="5" style="2" width="17.5"/>
    <col collapsed="false" customWidth="true" hidden="false" outlineLevel="0" max="6" min="6" style="2" width="2.63"/>
    <col collapsed="false" customWidth="true" hidden="false" outlineLevel="0" max="7" min="7" style="2" width="2.5"/>
    <col collapsed="false" customWidth="true" hidden="false" outlineLevel="0" max="8" min="8" style="2" width="17.5"/>
    <col collapsed="false" customWidth="true" hidden="false" outlineLevel="0" max="9" min="9" style="2" width="2.63"/>
    <col collapsed="false" customWidth="true" hidden="false" outlineLevel="0" max="10" min="10" style="2" width="1.12"/>
    <col collapsed="false" customWidth="true" hidden="false" outlineLevel="0" max="11" min="11" style="2" width="5.87"/>
    <col collapsed="false" customWidth="true" hidden="false" outlineLevel="0" max="1025" min="12" style="2" width="12.25"/>
  </cols>
  <sheetData>
    <row r="1" customFormat="false" ht="172.5" hidden="false" customHeight="true" outlineLevel="0" collapsed="false"/>
    <row r="2" customFormat="false" ht="17" hidden="false" customHeight="true" outlineLevel="0" collapsed="false">
      <c r="B2" s="47" t="s">
        <v>15</v>
      </c>
      <c r="C2" s="47"/>
      <c r="D2" s="47"/>
      <c r="E2" s="47"/>
      <c r="F2" s="47"/>
      <c r="G2" s="47"/>
      <c r="H2" s="47"/>
      <c r="I2" s="47"/>
      <c r="J2" s="47"/>
      <c r="K2" s="47"/>
    </row>
    <row r="3" s="48" customFormat="true" ht="15.75" hidden="false" customHeight="true" outlineLevel="0" collapsed="false">
      <c r="B3" s="31" t="s">
        <v>9</v>
      </c>
      <c r="C3" s="31" t="s">
        <v>10</v>
      </c>
      <c r="D3" s="31"/>
      <c r="E3" s="32" t="s">
        <v>11</v>
      </c>
      <c r="F3" s="32" t="s">
        <v>6</v>
      </c>
      <c r="G3" s="31" t="s">
        <v>12</v>
      </c>
      <c r="H3" s="33" t="s">
        <v>13</v>
      </c>
      <c r="I3" s="33" t="s">
        <v>6</v>
      </c>
      <c r="J3" s="31"/>
      <c r="K3" s="31" t="s">
        <v>14</v>
      </c>
    </row>
    <row r="4" s="48" customFormat="true" ht="15.75" hidden="false" customHeight="true" outlineLevel="0" collapsed="false">
      <c r="B4" s="34" t="n">
        <v>7</v>
      </c>
      <c r="C4" s="35" t="n">
        <v>1</v>
      </c>
      <c r="D4" s="34"/>
      <c r="E4" s="36" t="str">
        <f aca="false">INDEX(Participants!$H$5:$H$14,Calculs!$B56,1)</f>
        <v/>
      </c>
      <c r="F4" s="37" t="str">
        <f aca="false">IF(INDEX(Participants!$G$5:$G$14,Calculs!$L56,1)="","",INDEX(Participants!$G$5:$G$14,Calculs!$L56,1))</f>
        <v/>
      </c>
      <c r="G4" s="34"/>
      <c r="H4" s="36" t="str">
        <f aca="false">INDEX(Participants!$H$5:$H$14,Calculs!$C56,1)</f>
        <v/>
      </c>
      <c r="I4" s="37" t="str">
        <f aca="false">IF(INDEX(Participants!$G$5:$G$14,Calculs!$M56,1)="","",INDEX(Participants!$G$5:$G$14,Calculs!$M56,1))</f>
        <v/>
      </c>
      <c r="J4" s="34"/>
      <c r="K4" s="38"/>
    </row>
    <row r="5" s="48" customFormat="true" ht="15.75" hidden="false" customHeight="true" outlineLevel="0" collapsed="false">
      <c r="B5" s="39"/>
      <c r="C5" s="35" t="n">
        <v>2</v>
      </c>
      <c r="D5" s="39"/>
      <c r="E5" s="36" t="str">
        <f aca="false">INDEX(Participants!$H$5:$H$14,Calculs!$B57,1)</f>
        <v/>
      </c>
      <c r="F5" s="37" t="str">
        <f aca="false">IF(INDEX(Participants!$G$5:$G$14,Calculs!$L57,1)="","",INDEX(Participants!$G$5:$G$14,Calculs!$L57,1))</f>
        <v/>
      </c>
      <c r="G5" s="39"/>
      <c r="H5" s="36" t="str">
        <f aca="false">INDEX(Participants!$H$5:$H$14,Calculs!$C57,1)</f>
        <v/>
      </c>
      <c r="I5" s="37" t="str">
        <f aca="false">IF(INDEX(Participants!$G$5:$G$14,Calculs!$M57,1)="","",INDEX(Participants!$G$5:$G$14,Calculs!$M57,1))</f>
        <v/>
      </c>
      <c r="J5" s="39"/>
      <c r="K5" s="38"/>
    </row>
    <row r="6" s="48" customFormat="true" ht="15.75" hidden="false" customHeight="true" outlineLevel="0" collapsed="false">
      <c r="B6" s="39"/>
      <c r="C6" s="35" t="n">
        <v>3</v>
      </c>
      <c r="D6" s="39"/>
      <c r="E6" s="36" t="str">
        <f aca="false">INDEX(Participants!$H$5:$H$14,Calculs!$B58,1)</f>
        <v/>
      </c>
      <c r="F6" s="37" t="str">
        <f aca="false">IF(INDEX(Participants!$G$5:$G$14,Calculs!$L58,1)="","",INDEX(Participants!$G$5:$G$14,Calculs!$L58,1))</f>
        <v/>
      </c>
      <c r="G6" s="39"/>
      <c r="H6" s="36" t="str">
        <f aca="false">INDEX(Participants!$H$5:$H$14,Calculs!$C58,1)</f>
        <v/>
      </c>
      <c r="I6" s="37" t="str">
        <f aca="false">IF(INDEX(Participants!$G$5:$G$14,Calculs!$M58,1)="","",INDEX(Participants!$G$5:$G$14,Calculs!$M58,1))</f>
        <v/>
      </c>
      <c r="J6" s="39"/>
      <c r="K6" s="38"/>
    </row>
    <row r="7" s="48" customFormat="true" ht="15.75" hidden="false" customHeight="true" outlineLevel="0" collapsed="false">
      <c r="B7" s="40"/>
      <c r="C7" s="35" t="n">
        <v>4</v>
      </c>
      <c r="D7" s="40"/>
      <c r="E7" s="36" t="str">
        <f aca="false">INDEX(Participants!$H$5:$H$14,Calculs!$B59,1)</f>
        <v/>
      </c>
      <c r="F7" s="37" t="str">
        <f aca="false">IF(INDEX(Participants!$G$5:$G$14,Calculs!$L59,1)="","",INDEX(Participants!$G$5:$G$14,Calculs!$L59,1))</f>
        <v/>
      </c>
      <c r="G7" s="40"/>
      <c r="H7" s="36" t="str">
        <f aca="false">INDEX(Participants!$H$5:$H$14,Calculs!$C59,1)</f>
        <v/>
      </c>
      <c r="I7" s="41" t="str">
        <f aca="false">IF(INDEX(Participants!$G$5:$G$14,Calculs!$M59,1)="","",INDEX(Participants!$G$5:$G$14,Calculs!$M59,1))</f>
        <v/>
      </c>
      <c r="J7" s="40"/>
      <c r="K7" s="38"/>
    </row>
    <row r="8" s="48" customFormat="true" ht="15.75" hidden="false" customHeight="true" outlineLevel="0" collapsed="false">
      <c r="B8" s="31" t="s">
        <v>9</v>
      </c>
      <c r="C8" s="31" t="s">
        <v>10</v>
      </c>
      <c r="D8" s="31"/>
      <c r="E8" s="32" t="s">
        <v>11</v>
      </c>
      <c r="F8" s="32" t="s">
        <v>6</v>
      </c>
      <c r="G8" s="31" t="s">
        <v>12</v>
      </c>
      <c r="H8" s="33" t="s">
        <v>13</v>
      </c>
      <c r="I8" s="33" t="s">
        <v>6</v>
      </c>
      <c r="J8" s="31"/>
      <c r="K8" s="31" t="s">
        <v>14</v>
      </c>
    </row>
    <row r="9" s="48" customFormat="true" ht="15.75" hidden="false" customHeight="true" outlineLevel="0" collapsed="false">
      <c r="B9" s="34" t="n">
        <v>8</v>
      </c>
      <c r="C9" s="35" t="n">
        <v>1</v>
      </c>
      <c r="D9" s="34"/>
      <c r="E9" s="36" t="str">
        <f aca="false">INDEX(Participants!$H$5:$H$14,Calculs!$B61,1)</f>
        <v/>
      </c>
      <c r="F9" s="37" t="str">
        <f aca="false">IF(INDEX(Participants!$G$5:$G$14,Calculs!$L61,1)="","",INDEX(Participants!$G$5:$G$14,Calculs!$L61,1))</f>
        <v/>
      </c>
      <c r="G9" s="34"/>
      <c r="H9" s="36" t="str">
        <f aca="false">INDEX(Participants!$H$5:$H$14,Calculs!$C61,1)</f>
        <v/>
      </c>
      <c r="I9" s="37" t="str">
        <f aca="false">IF(INDEX(Participants!$G$5:$G$14,Calculs!$M61,1)="","",INDEX(Participants!$G$5:$G$14,Calculs!$M61,1))</f>
        <v/>
      </c>
      <c r="J9" s="34"/>
      <c r="K9" s="38"/>
    </row>
    <row r="10" s="48" customFormat="true" ht="15.75" hidden="false" customHeight="true" outlineLevel="0" collapsed="false">
      <c r="B10" s="39"/>
      <c r="C10" s="35" t="n">
        <v>2</v>
      </c>
      <c r="D10" s="39"/>
      <c r="E10" s="36" t="str">
        <f aca="false">INDEX(Participants!$H$5:$H$14,Calculs!$B62,1)</f>
        <v/>
      </c>
      <c r="F10" s="37" t="str">
        <f aca="false">IF(INDEX(Participants!$G$5:$G$14,Calculs!$L62,1)="","",INDEX(Participants!$G$5:$G$14,Calculs!$L62,1))</f>
        <v/>
      </c>
      <c r="G10" s="39"/>
      <c r="H10" s="36" t="str">
        <f aca="false">INDEX(Participants!$H$5:$H$14,Calculs!$C62,1)</f>
        <v/>
      </c>
      <c r="I10" s="37" t="str">
        <f aca="false">IF(INDEX(Participants!$G$5:$G$14,Calculs!$M62,1)="","",INDEX(Participants!$G$5:$G$14,Calculs!$M62,1))</f>
        <v/>
      </c>
      <c r="J10" s="39"/>
      <c r="K10" s="38"/>
    </row>
    <row r="11" s="48" customFormat="true" ht="15.75" hidden="false" customHeight="true" outlineLevel="0" collapsed="false">
      <c r="B11" s="39"/>
      <c r="C11" s="35" t="n">
        <v>3</v>
      </c>
      <c r="D11" s="39"/>
      <c r="E11" s="36" t="str">
        <f aca="false">INDEX(Participants!$H$5:$H$14,Calculs!$B63,1)</f>
        <v/>
      </c>
      <c r="F11" s="37" t="str">
        <f aca="false">IF(INDEX(Participants!$G$5:$G$14,Calculs!$L63,1)="","",INDEX(Participants!$G$5:$G$14,Calculs!$L63,1))</f>
        <v/>
      </c>
      <c r="G11" s="39"/>
      <c r="H11" s="36" t="str">
        <f aca="false">INDEX(Participants!$H$5:$H$14,Calculs!$C63,1)</f>
        <v/>
      </c>
      <c r="I11" s="37" t="str">
        <f aca="false">IF(INDEX(Participants!$G$5:$G$14,Calculs!$M63,1)="","",INDEX(Participants!$G$5:$G$14,Calculs!$M63,1))</f>
        <v/>
      </c>
      <c r="J11" s="39"/>
      <c r="K11" s="38"/>
    </row>
    <row r="12" s="48" customFormat="true" ht="15.75" hidden="false" customHeight="true" outlineLevel="0" collapsed="false">
      <c r="B12" s="40"/>
      <c r="C12" s="35" t="n">
        <v>4</v>
      </c>
      <c r="D12" s="40"/>
      <c r="E12" s="36" t="str">
        <f aca="false">INDEX(Participants!$H$5:$H$14,Calculs!$B64,1)</f>
        <v/>
      </c>
      <c r="F12" s="37" t="str">
        <f aca="false">IF(INDEX(Participants!$G$5:$G$14,Calculs!$L64,1)="","",INDEX(Participants!$G$5:$G$14,Calculs!$L64,1))</f>
        <v/>
      </c>
      <c r="G12" s="40"/>
      <c r="H12" s="36" t="str">
        <f aca="false">INDEX(Participants!$H$5:$H$14,Calculs!$C64,1)</f>
        <v/>
      </c>
      <c r="I12" s="41" t="str">
        <f aca="false">IF(INDEX(Participants!$G$5:$G$14,Calculs!$M64,1)="","",INDEX(Participants!$G$5:$G$14,Calculs!$M64,1))</f>
        <v/>
      </c>
      <c r="J12" s="40"/>
      <c r="K12" s="38"/>
    </row>
    <row r="13" s="48" customFormat="true" ht="15.75" hidden="false" customHeight="true" outlineLevel="0" collapsed="false">
      <c r="B13" s="31" t="s">
        <v>9</v>
      </c>
      <c r="C13" s="31" t="s">
        <v>10</v>
      </c>
      <c r="D13" s="31"/>
      <c r="E13" s="32" t="s">
        <v>11</v>
      </c>
      <c r="F13" s="32" t="s">
        <v>6</v>
      </c>
      <c r="G13" s="31" t="s">
        <v>12</v>
      </c>
      <c r="H13" s="33" t="s">
        <v>13</v>
      </c>
      <c r="I13" s="33" t="s">
        <v>6</v>
      </c>
      <c r="J13" s="31"/>
      <c r="K13" s="31" t="s">
        <v>14</v>
      </c>
    </row>
    <row r="14" s="48" customFormat="true" ht="15.75" hidden="false" customHeight="true" outlineLevel="0" collapsed="false">
      <c r="B14" s="34" t="n">
        <v>9</v>
      </c>
      <c r="C14" s="35" t="n">
        <v>1</v>
      </c>
      <c r="D14" s="34"/>
      <c r="E14" s="36" t="str">
        <f aca="false">INDEX(Participants!$H$5:$H$14,Calculs!$B66,1)</f>
        <v/>
      </c>
      <c r="F14" s="37" t="str">
        <f aca="false">IF(INDEX(Participants!$G$5:$G$14,Calculs!$L66,1)="","",INDEX(Participants!$G$5:$G$14,Calculs!$L66,1))</f>
        <v/>
      </c>
      <c r="G14" s="34"/>
      <c r="H14" s="36" t="str">
        <f aca="false">INDEX(Participants!$H$5:$H$14,Calculs!$C66,1)</f>
        <v/>
      </c>
      <c r="I14" s="37" t="str">
        <f aca="false">IF(INDEX(Participants!$G$5:$G$14,Calculs!$M66,1)="","",INDEX(Participants!$G$5:$G$14,Calculs!$M66,1))</f>
        <v/>
      </c>
      <c r="J14" s="34"/>
      <c r="K14" s="38"/>
    </row>
    <row r="15" s="48" customFormat="true" ht="15.75" hidden="false" customHeight="true" outlineLevel="0" collapsed="false">
      <c r="B15" s="39"/>
      <c r="C15" s="35" t="n">
        <v>2</v>
      </c>
      <c r="D15" s="39"/>
      <c r="E15" s="36" t="str">
        <f aca="false">INDEX(Participants!$H$5:$H$14,Calculs!$B67,1)</f>
        <v/>
      </c>
      <c r="F15" s="37" t="str">
        <f aca="false">IF(INDEX(Participants!$G$5:$G$14,Calculs!$L67,1)="","",INDEX(Participants!$G$5:$G$14,Calculs!$L67,1))</f>
        <v/>
      </c>
      <c r="G15" s="39"/>
      <c r="H15" s="36" t="str">
        <f aca="false">INDEX(Participants!$H$5:$H$14,Calculs!$C67,1)</f>
        <v/>
      </c>
      <c r="I15" s="37" t="str">
        <f aca="false">IF(INDEX(Participants!$G$5:$G$14,Calculs!$M67,1)="","",INDEX(Participants!$G$5:$G$14,Calculs!$M67,1))</f>
        <v/>
      </c>
      <c r="J15" s="39"/>
      <c r="K15" s="38"/>
    </row>
    <row r="16" s="48" customFormat="true" ht="15.75" hidden="false" customHeight="true" outlineLevel="0" collapsed="false">
      <c r="B16" s="39"/>
      <c r="C16" s="35" t="n">
        <v>3</v>
      </c>
      <c r="D16" s="39"/>
      <c r="E16" s="36" t="str">
        <f aca="false">INDEX(Participants!$H$5:$H$14,Calculs!$B68,1)</f>
        <v/>
      </c>
      <c r="F16" s="37" t="str">
        <f aca="false">IF(INDEX(Participants!$G$5:$G$14,Calculs!$L68,1)="","",INDEX(Participants!$G$5:$G$14,Calculs!$L68,1))</f>
        <v/>
      </c>
      <c r="G16" s="39"/>
      <c r="H16" s="36" t="str">
        <f aca="false">INDEX(Participants!$H$5:$H$14,Calculs!$C68,1)</f>
        <v/>
      </c>
      <c r="I16" s="37" t="str">
        <f aca="false">IF(INDEX(Participants!$G$5:$G$14,Calculs!$M68,1)="","",INDEX(Participants!$G$5:$G$14,Calculs!$M68,1))</f>
        <v/>
      </c>
      <c r="J16" s="39"/>
      <c r="K16" s="38"/>
    </row>
    <row r="17" s="48" customFormat="true" ht="15.75" hidden="false" customHeight="true" outlineLevel="0" collapsed="false">
      <c r="B17" s="40"/>
      <c r="C17" s="35" t="n">
        <v>4</v>
      </c>
      <c r="D17" s="40"/>
      <c r="E17" s="36" t="str">
        <f aca="false">INDEX(Participants!$H$5:$H$14,Calculs!$B69,1)</f>
        <v/>
      </c>
      <c r="F17" s="37" t="str">
        <f aca="false">IF(INDEX(Participants!$G$5:$G$14,Calculs!$L69,1)="","",INDEX(Participants!$G$5:$G$14,Calculs!$L69,1))</f>
        <v/>
      </c>
      <c r="G17" s="40"/>
      <c r="H17" s="36" t="str">
        <f aca="false">INDEX(Participants!$H$5:$H$14,Calculs!$C69,1)</f>
        <v/>
      </c>
      <c r="I17" s="41" t="str">
        <f aca="false">IF(INDEX(Participants!$G$5:$G$14,Calculs!$M69,1)="","",INDEX(Participants!$G$5:$G$14,Calculs!$M69,1))</f>
        <v/>
      </c>
      <c r="J17" s="40"/>
      <c r="K17" s="38"/>
    </row>
    <row r="18" s="48" customFormat="true" ht="15.75" hidden="false" customHeight="true" outlineLevel="0" collapsed="false">
      <c r="B18" s="31" t="s">
        <v>9</v>
      </c>
      <c r="C18" s="31" t="s">
        <v>10</v>
      </c>
      <c r="D18" s="31"/>
      <c r="E18" s="32" t="s">
        <v>11</v>
      </c>
      <c r="F18" s="32" t="s">
        <v>6</v>
      </c>
      <c r="G18" s="31" t="s">
        <v>12</v>
      </c>
      <c r="H18" s="33" t="s">
        <v>13</v>
      </c>
      <c r="I18" s="33" t="s">
        <v>6</v>
      </c>
      <c r="J18" s="31"/>
      <c r="K18" s="31" t="s">
        <v>14</v>
      </c>
    </row>
    <row r="19" s="48" customFormat="true" ht="15.75" hidden="false" customHeight="true" outlineLevel="0" collapsed="false">
      <c r="B19" s="34" t="n">
        <v>10</v>
      </c>
      <c r="C19" s="35" t="n">
        <v>1</v>
      </c>
      <c r="D19" s="34"/>
      <c r="E19" s="36" t="str">
        <f aca="false">INDEX(Participants!$H$5:$H$14,Calculs!$B71,1)</f>
        <v/>
      </c>
      <c r="F19" s="37" t="str">
        <f aca="false">IF(INDEX(Participants!$G$5:$G$14,Calculs!$L71,1)="","",INDEX(Participants!$G$5:$G$14,Calculs!$L71,1))</f>
        <v/>
      </c>
      <c r="G19" s="34"/>
      <c r="H19" s="36" t="str">
        <f aca="false">INDEX(Participants!$H$5:$H$14,Calculs!$C71,1)</f>
        <v/>
      </c>
      <c r="I19" s="37" t="str">
        <f aca="false">IF(INDEX(Participants!$G$5:$G$14,Calculs!$M71,1)="","",INDEX(Participants!$G$5:$G$14,Calculs!$M71,1))</f>
        <v/>
      </c>
      <c r="J19" s="34"/>
      <c r="K19" s="38"/>
    </row>
    <row r="20" s="48" customFormat="true" ht="15.75" hidden="false" customHeight="true" outlineLevel="0" collapsed="false">
      <c r="B20" s="39"/>
      <c r="C20" s="35" t="n">
        <v>2</v>
      </c>
      <c r="D20" s="39"/>
      <c r="E20" s="36" t="str">
        <f aca="false">INDEX(Participants!$H$5:$H$14,Calculs!$B72,1)</f>
        <v/>
      </c>
      <c r="F20" s="37" t="str">
        <f aca="false">IF(INDEX(Participants!$G$5:$G$14,Calculs!$L72,1)="","",INDEX(Participants!$G$5:$G$14,Calculs!$L72,1))</f>
        <v/>
      </c>
      <c r="G20" s="39"/>
      <c r="H20" s="36" t="str">
        <f aca="false">INDEX(Participants!$H$5:$H$14,Calculs!$C72,1)</f>
        <v/>
      </c>
      <c r="I20" s="37" t="str">
        <f aca="false">IF(INDEX(Participants!$G$5:$G$14,Calculs!$M72,1)="","",INDEX(Participants!$G$5:$G$14,Calculs!$M72,1))</f>
        <v/>
      </c>
      <c r="J20" s="39"/>
      <c r="K20" s="38"/>
    </row>
    <row r="21" s="48" customFormat="true" ht="15.75" hidden="false" customHeight="true" outlineLevel="0" collapsed="false">
      <c r="B21" s="43"/>
      <c r="C21" s="35" t="n">
        <v>3</v>
      </c>
      <c r="D21" s="43"/>
      <c r="E21" s="36" t="str">
        <f aca="false">INDEX(Participants!$H$5:$H$14,Calculs!$B73,1)</f>
        <v/>
      </c>
      <c r="F21" s="37" t="str">
        <f aca="false">IF(INDEX(Participants!$G$5:$G$14,Calculs!$L73,1)="","",INDEX(Participants!$G$5:$G$14,Calculs!$L73,1))</f>
        <v/>
      </c>
      <c r="G21" s="43"/>
      <c r="H21" s="36" t="str">
        <f aca="false">INDEX(Participants!$H$5:$H$14,Calculs!$C73,1)</f>
        <v/>
      </c>
      <c r="I21" s="37" t="str">
        <f aca="false">IF(INDEX(Participants!$G$5:$G$14,Calculs!$M73,1)="","",INDEX(Participants!$G$5:$G$14,Calculs!$M73,1))</f>
        <v/>
      </c>
      <c r="J21" s="43"/>
      <c r="K21" s="38"/>
    </row>
    <row r="22" s="48" customFormat="true" ht="15.75" hidden="false" customHeight="true" outlineLevel="0" collapsed="false">
      <c r="B22" s="44"/>
      <c r="C22" s="35" t="n">
        <v>4</v>
      </c>
      <c r="D22" s="44"/>
      <c r="E22" s="36" t="str">
        <f aca="false">INDEX(Participants!$H$5:$H$14,Calculs!$B74,1)</f>
        <v/>
      </c>
      <c r="F22" s="37" t="str">
        <f aca="false">IF(INDEX(Participants!$G$5:$G$14,Calculs!$L74,1)="","",INDEX(Participants!$G$5:$G$14,Calculs!$L74,1))</f>
        <v/>
      </c>
      <c r="G22" s="44"/>
      <c r="H22" s="36" t="str">
        <f aca="false">INDEX(Participants!$H$5:$H$14,Calculs!$C74,1)</f>
        <v/>
      </c>
      <c r="I22" s="41" t="str">
        <f aca="false">IF(INDEX(Participants!$G$5:$G$14,Calculs!$M74,1)="","",INDEX(Participants!$G$5:$G$14,Calculs!$M74,1))</f>
        <v/>
      </c>
      <c r="J22" s="44"/>
      <c r="K22" s="38"/>
    </row>
    <row r="23" s="48" customFormat="true" ht="15.75" hidden="false" customHeight="true" outlineLevel="0" collapsed="false">
      <c r="B23" s="31" t="s">
        <v>9</v>
      </c>
      <c r="C23" s="31" t="s">
        <v>10</v>
      </c>
      <c r="D23" s="31"/>
      <c r="E23" s="32" t="s">
        <v>11</v>
      </c>
      <c r="F23" s="32" t="s">
        <v>6</v>
      </c>
      <c r="G23" s="31" t="s">
        <v>12</v>
      </c>
      <c r="H23" s="33" t="s">
        <v>13</v>
      </c>
      <c r="I23" s="33" t="s">
        <v>6</v>
      </c>
      <c r="J23" s="31"/>
      <c r="K23" s="31" t="s">
        <v>14</v>
      </c>
    </row>
    <row r="24" s="48" customFormat="true" ht="15.75" hidden="false" customHeight="true" outlineLevel="0" collapsed="false">
      <c r="B24" s="34" t="n">
        <v>11</v>
      </c>
      <c r="C24" s="35" t="n">
        <v>1</v>
      </c>
      <c r="D24" s="34"/>
      <c r="E24" s="36" t="str">
        <f aca="false">INDEX(Participants!$H$5:$H$14,Calculs!$B76,1)</f>
        <v/>
      </c>
      <c r="F24" s="37" t="str">
        <f aca="false">IF(INDEX(Participants!$G$5:$G$14,Calculs!$L76,1)="","",INDEX(Participants!$G$5:$G$14,Calculs!$L76,1))</f>
        <v/>
      </c>
      <c r="G24" s="34"/>
      <c r="H24" s="36" t="str">
        <f aca="false">INDEX(Participants!$H$5:$H$14,Calculs!$C76,1)</f>
        <v/>
      </c>
      <c r="I24" s="37" t="str">
        <f aca="false">IF(INDEX(Participants!$G$5:$G$14,Calculs!$M76,1)="","",INDEX(Participants!$G$5:$G$14,Calculs!$M76,1))</f>
        <v/>
      </c>
      <c r="J24" s="34"/>
      <c r="K24" s="38"/>
    </row>
    <row r="25" s="48" customFormat="true" ht="15.75" hidden="false" customHeight="true" outlineLevel="0" collapsed="false">
      <c r="B25" s="39"/>
      <c r="C25" s="35" t="n">
        <v>2</v>
      </c>
      <c r="D25" s="39"/>
      <c r="E25" s="36" t="str">
        <f aca="false">INDEX(Participants!$H$5:$H$14,Calculs!$B77,1)</f>
        <v/>
      </c>
      <c r="F25" s="37" t="str">
        <f aca="false">IF(INDEX(Participants!$G$5:$G$14,Calculs!$L77,1)="","",INDEX(Participants!$G$5:$G$14,Calculs!$L77,1))</f>
        <v/>
      </c>
      <c r="G25" s="39"/>
      <c r="H25" s="36" t="str">
        <f aca="false">INDEX(Participants!$H$5:$H$14,Calculs!$C77,1)</f>
        <v/>
      </c>
      <c r="I25" s="37" t="str">
        <f aca="false">IF(INDEX(Participants!$G$5:$G$14,Calculs!$M77,1)="","",INDEX(Participants!$G$5:$G$14,Calculs!$M77,1))</f>
        <v/>
      </c>
      <c r="J25" s="39"/>
      <c r="K25" s="38"/>
    </row>
    <row r="26" s="48" customFormat="true" ht="15.75" hidden="false" customHeight="true" outlineLevel="0" collapsed="false">
      <c r="B26" s="43"/>
      <c r="C26" s="35" t="n">
        <v>3</v>
      </c>
      <c r="D26" s="43"/>
      <c r="E26" s="36" t="str">
        <f aca="false">INDEX(Participants!$H$5:$H$14,Calculs!$B78,1)</f>
        <v/>
      </c>
      <c r="F26" s="37" t="str">
        <f aca="false">IF(INDEX(Participants!$G$5:$G$14,Calculs!$L78,1)="","",INDEX(Participants!$G$5:$G$14,Calculs!$L78,1))</f>
        <v/>
      </c>
      <c r="G26" s="43"/>
      <c r="H26" s="36" t="str">
        <f aca="false">INDEX(Participants!$H$5:$H$14,Calculs!$C78,1)</f>
        <v/>
      </c>
      <c r="I26" s="37" t="str">
        <f aca="false">IF(INDEX(Participants!$G$5:$G$14,Calculs!$M78,1)="","",INDEX(Participants!$G$5:$G$14,Calculs!$M78,1))</f>
        <v/>
      </c>
      <c r="J26" s="43"/>
      <c r="K26" s="38"/>
    </row>
    <row r="27" s="48" customFormat="true" ht="15.75" hidden="false" customHeight="true" outlineLevel="0" collapsed="false">
      <c r="B27" s="44"/>
      <c r="C27" s="35" t="n">
        <v>4</v>
      </c>
      <c r="D27" s="44"/>
      <c r="E27" s="36" t="str">
        <f aca="false">INDEX(Participants!$H$5:$H$14,Calculs!$B79,1)</f>
        <v/>
      </c>
      <c r="F27" s="37" t="str">
        <f aca="false">IF(INDEX(Participants!$G$5:$G$14,Calculs!$L79,1)="","",INDEX(Participants!$G$5:$G$14,Calculs!$L79,1))</f>
        <v/>
      </c>
      <c r="G27" s="44"/>
      <c r="H27" s="36" t="str">
        <f aca="false">INDEX(Participants!$H$5:$H$14,Calculs!$C79,1)</f>
        <v/>
      </c>
      <c r="I27" s="41" t="str">
        <f aca="false">IF(INDEX(Participants!$G$5:$G$14,Calculs!$M79,1)="","",INDEX(Participants!$G$5:$G$14,Calculs!$M79,1))</f>
        <v/>
      </c>
      <c r="J27" s="44"/>
      <c r="K27" s="38"/>
    </row>
    <row r="28" s="48" customFormat="true" ht="15.75" hidden="false" customHeight="true" outlineLevel="0" collapsed="false">
      <c r="B28" s="31" t="s">
        <v>9</v>
      </c>
      <c r="C28" s="31" t="s">
        <v>10</v>
      </c>
      <c r="D28" s="31"/>
      <c r="E28" s="32" t="s">
        <v>11</v>
      </c>
      <c r="F28" s="32" t="s">
        <v>6</v>
      </c>
      <c r="G28" s="31" t="s">
        <v>12</v>
      </c>
      <c r="H28" s="33" t="s">
        <v>13</v>
      </c>
      <c r="I28" s="33" t="s">
        <v>6</v>
      </c>
      <c r="J28" s="31"/>
      <c r="K28" s="31" t="s">
        <v>14</v>
      </c>
    </row>
    <row r="29" s="48" customFormat="true" ht="15.75" hidden="false" customHeight="true" outlineLevel="0" collapsed="false">
      <c r="B29" s="49" t="n">
        <v>12</v>
      </c>
      <c r="C29" s="35" t="n">
        <v>1</v>
      </c>
      <c r="D29" s="35"/>
      <c r="E29" s="36" t="str">
        <f aca="false">INDEX(Participants!$H$5:$H$14,Calculs!$B81,1)</f>
        <v/>
      </c>
      <c r="F29" s="37" t="str">
        <f aca="false">IF(INDEX(Participants!$G$5:$G$14,Calculs!$L81,1)="","",INDEX(Participants!$G$5:$G$14,Calculs!$L81,1))</f>
        <v/>
      </c>
      <c r="G29" s="35"/>
      <c r="H29" s="36" t="str">
        <f aca="false">INDEX(Participants!$H$5:$H$14,Calculs!$C81,1)</f>
        <v/>
      </c>
      <c r="I29" s="37" t="str">
        <f aca="false">IF(INDEX(Participants!$G$5:$G$14,Calculs!$M81,1)="","",INDEX(Participants!$G$5:$G$14,Calculs!$M81,1))</f>
        <v/>
      </c>
      <c r="J29" s="35"/>
      <c r="K29" s="38"/>
    </row>
  </sheetData>
  <sheetProtection sheet="true" objects="true" scenarios="true" selectLockedCells="true"/>
  <mergeCells count="1">
    <mergeCell ref="B2:K2"/>
  </mergeCells>
  <dataValidations count="2">
    <dataValidation allowBlank="true" operator="equal" showDropDown="false" showErrorMessage="true" showInputMessage="false" sqref="K4:K7 K9:K12 K14:K17 K19:K22 K24:K27" type="list">
      <formula1>",B,J"</formula1>
      <formula2>0</formula2>
    </dataValidation>
    <dataValidation allowBlank="true" operator="equal" showDropDown="false" showErrorMessage="true" showInputMessage="false" sqref="K29" type="list">
      <formula1>",B,J"</formula1>
      <formula2>0</formula2>
    </dataValidation>
  </dataValidation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V1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P3" activeCellId="0" sqref="P3"/>
    </sheetView>
  </sheetViews>
  <sheetFormatPr defaultRowHeight="19.25" zeroHeight="false" outlineLevelRow="0" outlineLevelCol="0"/>
  <cols>
    <col collapsed="false" customWidth="true" hidden="false" outlineLevel="0" max="1" min="1" style="2" width="9.37"/>
    <col collapsed="false" customWidth="true" hidden="false" outlineLevel="0" max="2" min="2" style="2" width="18.25"/>
    <col collapsed="false" customWidth="true" hidden="false" outlineLevel="0" max="12" min="3" style="2" width="2.87"/>
    <col collapsed="false" customWidth="true" hidden="false" outlineLevel="0" max="14" min="13" style="2" width="3.25"/>
    <col collapsed="false" customWidth="true" hidden="false" outlineLevel="0" max="15" min="15" style="2" width="4"/>
    <col collapsed="false" customWidth="true" hidden="false" outlineLevel="0" max="16" min="16" style="2" width="5.87"/>
    <col collapsed="false" customWidth="true" hidden="true" outlineLevel="0" max="17" min="17" style="2" width="5.25"/>
    <col collapsed="false" customWidth="true" hidden="true" outlineLevel="0" max="18" min="18" style="2" width="5.87"/>
    <col collapsed="false" customWidth="true" hidden="true" outlineLevel="0" max="19" min="19" style="2" width="12.13"/>
    <col collapsed="false" customWidth="true" hidden="true" outlineLevel="0" max="20" min="20" style="2" width="23"/>
    <col collapsed="false" customWidth="true" hidden="false" outlineLevel="0" max="22" min="21" style="2" width="12.13"/>
    <col collapsed="false" customWidth="true" hidden="false" outlineLevel="0" max="255" min="23" style="2" width="12.25"/>
    <col collapsed="false" customWidth="true" hidden="false" outlineLevel="0" max="1025" min="256" style="0" width="12.13"/>
  </cols>
  <sheetData>
    <row r="1" customFormat="false" ht="51.75" hidden="false" customHeight="true" outlineLevel="0" collapsed="false"/>
    <row r="2" customFormat="false" ht="140.25" hidden="false" customHeight="true" outlineLevel="0" collapsed="false">
      <c r="B2" s="50"/>
      <c r="C2" s="51" t="str">
        <f aca="true">INDIRECT(ADDRESS(COLUMN(),2,4))</f>
        <v/>
      </c>
      <c r="D2" s="52" t="str">
        <f aca="true">INDIRECT(ADDRESS(COLUMN(),2,4))</f>
        <v/>
      </c>
      <c r="E2" s="52" t="str">
        <f aca="true">INDIRECT(ADDRESS(COLUMN(),2,4))</f>
        <v/>
      </c>
      <c r="F2" s="52" t="str">
        <f aca="true">INDIRECT(ADDRESS(COLUMN(),2,4))</f>
        <v/>
      </c>
      <c r="G2" s="52" t="str">
        <f aca="true">INDIRECT(ADDRESS(COLUMN(),2,4))</f>
        <v/>
      </c>
      <c r="H2" s="52" t="str">
        <f aca="true">INDIRECT(ADDRESS(COLUMN(),2,4))</f>
        <v/>
      </c>
      <c r="I2" s="52" t="str">
        <f aca="true">INDIRECT(ADDRESS(COLUMN(),2,4))</f>
        <v/>
      </c>
      <c r="J2" s="52" t="str">
        <f aca="true">INDIRECT(ADDRESS(COLUMN(),2,4))</f>
        <v/>
      </c>
      <c r="K2" s="52" t="str">
        <f aca="true">INDIRECT(ADDRESS(COLUMN(),2,4))</f>
        <v/>
      </c>
      <c r="L2" s="52" t="str">
        <f aca="true">INDIRECT(ADDRESS(COLUMN(),2,4))</f>
        <v/>
      </c>
      <c r="M2" s="53" t="s">
        <v>16</v>
      </c>
      <c r="N2" s="54" t="s">
        <v>17</v>
      </c>
      <c r="O2" s="55" t="s">
        <v>18</v>
      </c>
      <c r="P2" s="56" t="s">
        <v>19</v>
      </c>
      <c r="Q2" s="57"/>
      <c r="R2" s="58"/>
      <c r="S2" s="58"/>
      <c r="T2" s="58" t="s">
        <v>20</v>
      </c>
    </row>
    <row r="3" customFormat="false" ht="20" hidden="false" customHeight="true" outlineLevel="0" collapsed="false">
      <c r="B3" s="59" t="str">
        <f aca="false">Participants!$H5</f>
        <v/>
      </c>
      <c r="C3" s="60"/>
      <c r="D3" s="6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E3" s="6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F3" s="6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G3" s="6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H3" s="6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I3" s="6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J3" s="6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K3" s="6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L3" s="6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M3" s="62"/>
      <c r="N3" s="63" t="str">
        <f aca="false">IF(AND($C3="",$D3="",$E3="",$F3="",$G3="",$H3="",$I3="",$J3="",$K3="",$L3=""),"",SUM($C3:$M3))</f>
        <v/>
      </c>
      <c r="O3" s="64" t="str">
        <f aca="false">IF($N3="","",ROUND(100*SUM($C3:$M3)/COUNT($C3:$L3),1))</f>
        <v/>
      </c>
      <c r="P3" s="65" t="str">
        <f aca="false">IF($T$14=0,"",IF($N3="","",INDEX($S$3:$S$12,MATCH($O3,$R$3:$R$12,-1),1)))</f>
        <v/>
      </c>
      <c r="Q3" s="66" t="n">
        <f aca="false">COUNTIF(Calculs!$N$26:$N$89,CONCATENATE("=",Calculs!$A3))</f>
        <v>0</v>
      </c>
      <c r="R3" s="2" t="e">
        <f aca="false">LARGE($O$3:$O$12,$S3)</f>
        <v>#VALUE!</v>
      </c>
      <c r="S3" s="2" t="n">
        <v>1</v>
      </c>
      <c r="T3" s="67" t="str">
        <f aca="false">IF(Calculs!$N$93=Calculs!$O$94,INDEX($B$3:$B$12,MATCH($S3,$P$3:$P$12,0),1),"")</f>
        <v/>
      </c>
    </row>
    <row r="4" customFormat="false" ht="20" hidden="false" customHeight="true" outlineLevel="0" collapsed="false">
      <c r="B4" s="68" t="str">
        <f aca="false">Participants!$H6</f>
        <v/>
      </c>
      <c r="C4" s="69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D4" s="70"/>
      <c r="E4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F4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G4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H4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I4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J4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K4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L4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M4" s="72"/>
      <c r="N4" s="73" t="str">
        <f aca="false">IF(AND($C4="",$D4="",$E4="",$F4="",$G4="",$H4="",$I4="",$J4="",$K4="",$L4=""),"",SUM($C4:$M4))</f>
        <v/>
      </c>
      <c r="O4" s="71" t="str">
        <f aca="false">IF($N4="","",ROUND(100*SUM($C4:$M4)/COUNT($C4:$L4),1))</f>
        <v/>
      </c>
      <c r="P4" s="74" t="str">
        <f aca="false">IF($T$14=0,"",IF($N4="","",INDEX($S$3:$S$12,MATCH($O4,$R$3:$R$12,-1),1)))</f>
        <v/>
      </c>
      <c r="Q4" s="66" t="n">
        <f aca="false">COUNTIF(Calculs!$N$26:$N$89,CONCATENATE("=",Calculs!$A4))</f>
        <v>0</v>
      </c>
      <c r="R4" s="2" t="e">
        <f aca="false">LARGE($O$3:$O$12,$S4)</f>
        <v>#VALUE!</v>
      </c>
      <c r="S4" s="2" t="n">
        <v>2</v>
      </c>
      <c r="T4" s="67" t="str">
        <f aca="false">IF(Calculs!$N$93=Calculs!$O$94,INDEX($B$3:$B$12,MATCH($S4,$P$3:$P$12,0),1),"")</f>
        <v/>
      </c>
    </row>
    <row r="5" customFormat="false" ht="20" hidden="false" customHeight="true" outlineLevel="0" collapsed="false">
      <c r="B5" s="75" t="str">
        <f aca="false">Participants!$H7</f>
        <v/>
      </c>
      <c r="C5" s="69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D5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E5" s="70"/>
      <c r="F5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G5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H5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I5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J5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K5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L5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M5" s="72"/>
      <c r="N5" s="73" t="str">
        <f aca="false">IF(AND($C5="",$D5="",$E5="",$F5="",$G5="",$H5="",$I5="",$J5="",$K5="",$L5=""),"",SUM($C5:$M5))</f>
        <v/>
      </c>
      <c r="O5" s="71" t="str">
        <f aca="false">IF($N5="","",ROUND(100*SUM($C5:$M5)/COUNT($C5:$L5),1))</f>
        <v/>
      </c>
      <c r="P5" s="74" t="str">
        <f aca="false">IF($T$14=0,"",IF($N5="","",INDEX($S$3:$S$12,MATCH($O5,$R$3:$R$12,-1),1)))</f>
        <v/>
      </c>
      <c r="Q5" s="66" t="n">
        <f aca="false">COUNTIF(Calculs!$N$26:$N$89,CONCATENATE("=",Calculs!$A5))</f>
        <v>0</v>
      </c>
      <c r="R5" s="2" t="e">
        <f aca="false">LARGE($O$3:$O$12,$S5)</f>
        <v>#VALUE!</v>
      </c>
      <c r="S5" s="2" t="n">
        <v>3</v>
      </c>
      <c r="T5" s="67" t="str">
        <f aca="false">IF(Calculs!$N$93=Calculs!$O$94,INDEX($B$3:$B$12,MATCH($S5,$P$3:$P$12,0),1),"")</f>
        <v/>
      </c>
    </row>
    <row r="6" customFormat="false" ht="20" hidden="false" customHeight="true" outlineLevel="0" collapsed="false">
      <c r="B6" s="75" t="str">
        <f aca="false">Participants!$H8</f>
        <v/>
      </c>
      <c r="C6" s="69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D6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E6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F6" s="70"/>
      <c r="G6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H6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I6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J6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K6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L6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M6" s="72"/>
      <c r="N6" s="73" t="str">
        <f aca="false">IF(AND($C6="",$D6="",$E6="",$F6="",$G6="",$H6="",$I6="",$J6="",$K6="",$L6=""),"",SUM($C6:$M6))</f>
        <v/>
      </c>
      <c r="O6" s="71" t="str">
        <f aca="false">IF($N6="","",ROUND(100*SUM($C6:$M6)/COUNT($C6:$L6),1))</f>
        <v/>
      </c>
      <c r="P6" s="74" t="str">
        <f aca="false">IF($T$14=0,"",IF($N6="","",INDEX($S$3:$S$12,MATCH($O6,$R$3:$R$12,-1),1)))</f>
        <v/>
      </c>
      <c r="Q6" s="66" t="n">
        <f aca="false">COUNTIF(Calculs!$N$26:$N$89,CONCATENATE("=",Calculs!$A6))</f>
        <v>0</v>
      </c>
      <c r="R6" s="2" t="e">
        <f aca="false">LARGE($O$3:$O$12,$S6)</f>
        <v>#VALUE!</v>
      </c>
      <c r="S6" s="2" t="n">
        <v>4</v>
      </c>
      <c r="T6" s="67" t="str">
        <f aca="false">IF(Calculs!$N$93=Calculs!$O$94,INDEX($B$3:$B$12,MATCH($S6,$P$3:$P$12,0),1),"")</f>
        <v/>
      </c>
    </row>
    <row r="7" customFormat="false" ht="20" hidden="false" customHeight="true" outlineLevel="0" collapsed="false">
      <c r="B7" s="75" t="str">
        <f aca="false">Participants!$H9</f>
        <v/>
      </c>
      <c r="C7" s="69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D7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E7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F7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G7" s="70"/>
      <c r="H7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I7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J7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K7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L7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M7" s="72"/>
      <c r="N7" s="73" t="str">
        <f aca="false">IF(AND($C7="",$D7="",$E7="",$F7="",$G7="",$H7="",$I7="",$J7="",$K7="",$L7=""),"",SUM($C7:$M7))</f>
        <v/>
      </c>
      <c r="O7" s="71" t="str">
        <f aca="false">IF($N7="","",ROUND(100*SUM($C7:$M7)/COUNT($C7:$L7),1))</f>
        <v/>
      </c>
      <c r="P7" s="74" t="str">
        <f aca="false">IF($T$14=0,"",IF($N7="","",INDEX($S$3:$S$12,MATCH($O7,$R$3:$R$12,-1),1)))</f>
        <v/>
      </c>
      <c r="Q7" s="66" t="n">
        <f aca="false">COUNTIF(Calculs!$N$26:$N$89,CONCATENATE("=",Calculs!$A7))</f>
        <v>0</v>
      </c>
      <c r="R7" s="2" t="e">
        <f aca="false">LARGE($O$3:$O$12,$S7)</f>
        <v>#VALUE!</v>
      </c>
      <c r="S7" s="2" t="n">
        <v>5</v>
      </c>
      <c r="T7" s="67" t="str">
        <f aca="false">IF(Calculs!$N$93=Calculs!$O$94,INDEX($B$3:$B$12,MATCH($S7,$P$3:$P$12,0),1),"")</f>
        <v/>
      </c>
    </row>
    <row r="8" customFormat="false" ht="20" hidden="false" customHeight="true" outlineLevel="0" collapsed="false">
      <c r="B8" s="75" t="str">
        <f aca="false">Participants!$H10</f>
        <v/>
      </c>
      <c r="C8" s="69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D8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E8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F8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G8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H8" s="70"/>
      <c r="I8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J8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K8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L8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M8" s="72"/>
      <c r="N8" s="73" t="str">
        <f aca="false">IF(AND($C8="",$D8="",$E8="",$F8="",$G8="",$H8="",$I8="",$J8="",$K8="",$L8=""),"",SUM($C8:$M8))</f>
        <v/>
      </c>
      <c r="O8" s="71" t="str">
        <f aca="false">IF($N8="","",ROUND(100*SUM($C8:$M8)/COUNT($C8:$L8),1))</f>
        <v/>
      </c>
      <c r="P8" s="74" t="str">
        <f aca="false">IF($T$14=0,"",IF($N8="","",INDEX($S$3:$S$12,MATCH($O8,$R$3:$R$12,-1),1)))</f>
        <v/>
      </c>
      <c r="Q8" s="66" t="n">
        <f aca="false">COUNTIF(Calculs!$N$26:$N$89,CONCATENATE("=",Calculs!$A8))</f>
        <v>0</v>
      </c>
      <c r="R8" s="2" t="e">
        <f aca="false">LARGE($O$3:$O$12,$S8)</f>
        <v>#VALUE!</v>
      </c>
      <c r="S8" s="2" t="n">
        <v>6</v>
      </c>
      <c r="T8" s="67" t="str">
        <f aca="false">IF(Calculs!$N$93=Calculs!$O$94,INDEX($B$3:$B$12,MATCH($S8,$P$3:$P$12,0),1),"")</f>
        <v/>
      </c>
    </row>
    <row r="9" customFormat="false" ht="20" hidden="false" customHeight="true" outlineLevel="0" collapsed="false">
      <c r="B9" s="75" t="str">
        <f aca="false">Participants!$H11</f>
        <v/>
      </c>
      <c r="C9" s="69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D9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E9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F9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G9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H9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I9" s="70"/>
      <c r="J9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K9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L9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M9" s="72"/>
      <c r="N9" s="73" t="str">
        <f aca="false">IF(AND($C9="",$D9="",$E9="",$F9="",$G9="",$H9="",$I9="",$J9="",$K9="",$L9=""),"",SUM($C9:$M9))</f>
        <v/>
      </c>
      <c r="O9" s="71" t="str">
        <f aca="false">IF($N9="","",ROUND(100*SUM($C9:$M9)/COUNT($C9:$L9),1))</f>
        <v/>
      </c>
      <c r="P9" s="74" t="str">
        <f aca="false">IF($T$14=0,"",IF($N9="","",INDEX($S$3:$S$12,MATCH($O9,$R$3:$R$12,-1),1)))</f>
        <v/>
      </c>
      <c r="Q9" s="66" t="n">
        <f aca="false">COUNTIF(Calculs!$N$26:$N$89,CONCATENATE("=",Calculs!$A9))</f>
        <v>0</v>
      </c>
      <c r="R9" s="2" t="e">
        <f aca="false">LARGE($O$3:$O$12,$S9)</f>
        <v>#VALUE!</v>
      </c>
      <c r="S9" s="2" t="n">
        <v>7</v>
      </c>
      <c r="T9" s="67" t="str">
        <f aca="false">IF(Calculs!$N$93=Calculs!$O$94,INDEX($B$3:$B$12,MATCH($S9,$P$3:$P$12,0),1),"")</f>
        <v/>
      </c>
    </row>
    <row r="10" customFormat="false" ht="20" hidden="false" customHeight="true" outlineLevel="0" collapsed="false">
      <c r="B10" s="75" t="str">
        <f aca="false">Participants!$H12</f>
        <v/>
      </c>
      <c r="C10" s="69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D10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E10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F10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G10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H10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I10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J10" s="70"/>
      <c r="K10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L10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M10" s="72"/>
      <c r="N10" s="73" t="str">
        <f aca="false">IF(AND($C10="",$D10="",$E10="",$F10="",$G10="",$H10="",$I10="",$J10="",$K10="",$L10=""),"",SUM($C10:$M10))</f>
        <v/>
      </c>
      <c r="O10" s="71" t="str">
        <f aca="false">IF($N10="","",ROUND(100*SUM($C10:$M10)/COUNT($C10:$L10),1))</f>
        <v/>
      </c>
      <c r="P10" s="74" t="str">
        <f aca="false">IF($T$14=0,"",IF($N10="","",INDEX($S$3:$S$12,MATCH($O10,$R$3:$R$12,-1),1)))</f>
        <v/>
      </c>
      <c r="Q10" s="66" t="n">
        <f aca="false">COUNTIF(Calculs!$N$26:$N$89,CONCATENATE("=",Calculs!$A10))</f>
        <v>0</v>
      </c>
      <c r="R10" s="2" t="e">
        <f aca="false">LARGE($O$3:$O$12,$S10)</f>
        <v>#VALUE!</v>
      </c>
      <c r="S10" s="2" t="n">
        <v>8</v>
      </c>
      <c r="T10" s="67" t="str">
        <f aca="false">IF(Calculs!$N$93=Calculs!$O$94,INDEX($B$3:$B$12,MATCH($S10,$P$3:$P$12,0),1),"")</f>
        <v/>
      </c>
    </row>
    <row r="11" customFormat="false" ht="20" hidden="false" customHeight="true" outlineLevel="0" collapsed="false">
      <c r="B11" s="75" t="str">
        <f aca="false">Participants!$H13</f>
        <v/>
      </c>
      <c r="C11" s="69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D11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E11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F11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G11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H11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I11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J11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K11" s="70"/>
      <c r="L11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M11" s="72"/>
      <c r="N11" s="73" t="str">
        <f aca="false">IF(AND($C11="",$D11="",$E11="",$F11="",$G11="",$H11="",$I11="",$J11="",$K11="",$L11=""),"",SUM($C11:$M11))</f>
        <v/>
      </c>
      <c r="O11" s="71" t="str">
        <f aca="false">IF($N11="","",ROUND(100*SUM($C11:$M11)/COUNT($C11:$L11),1))</f>
        <v/>
      </c>
      <c r="P11" s="74" t="str">
        <f aca="false">IF($T$14=0,"",IF($N11="","",INDEX($S$3:$S$12,MATCH($O11,$R$3:$R$12,-1),1)))</f>
        <v/>
      </c>
      <c r="Q11" s="66" t="n">
        <f aca="false">COUNTIF(Calculs!$N$26:$N$89,CONCATENATE("=",Calculs!$A11))</f>
        <v>0</v>
      </c>
      <c r="R11" s="2" t="e">
        <f aca="false">LARGE($O$3:$O$12,$S11)</f>
        <v>#VALUE!</v>
      </c>
      <c r="S11" s="2" t="n">
        <v>9</v>
      </c>
      <c r="T11" s="67" t="str">
        <f aca="false">IF(Calculs!$N$93=Calculs!$O$94,INDEX($B$3:$B$12,MATCH($S11,$P$3:$P$12,0),1),"")</f>
        <v/>
      </c>
    </row>
    <row r="12" customFormat="false" ht="20" hidden="false" customHeight="true" outlineLevel="0" collapsed="false">
      <c r="B12" s="75" t="str">
        <f aca="false">Participants!$H14</f>
        <v/>
      </c>
      <c r="C12" s="69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D12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E12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F12" s="71" t="str">
        <f aca="false">IF(INDEX(Calculs!$N$26:$N$89,MATCH(CONCATENATE(CHOOSE(ROW()-1,"A","B","C","D","E","F","G","H","I","J","K","L","M"),COLUMN()," ",CHOOSE(COLUMN()-1,"A","B","C","D","E","F","G","H","I","J","K","L","M"),ROW()),Calculs!$R$26:$R$89,0),1)="","",IF(INDEX(Calculs!$N$26:$N$89,MATCH(CONCATENATE(CHOOSE(ROW()-1,"A","B","C","D","E","F","G","H","I","J","K","L","M"),COLUMN()," ",CHOOSE(COLUMN()-1,"A","B","C","D","E","F","G","H","I","J","K","L","M"),ROW()),Calculs!$R$26:$R$89,0),1)=(ROW()-2),1,0))</f>
        <v/>
      </c>
      <c r="G12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H12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I12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J12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K12" s="71" t="str">
        <f aca="false">IF(INDEX(Calculs!$N$26:$N$89,MATCH(CONCATENATE(CHOOSE(COLUMN()-1,"A","B","C","D","E","F","G","H","I","J","K","L","M"),ROW()," ",CHOOSE(ROW()-1,"A","B","C","D","E","F","G","H","I","J","K","L","M"),COLUMN()),Calculs!$R$26:$R$89,0),1)="","",IF(INDEX(Calculs!$N$26:$N$89,MATCH(CONCATENATE(CHOOSE(COLUMN()-1,"A","B","C","D","E","F","G","H","I","J","K","L","M"),ROW()," ",CHOOSE(ROW()-1,"A","B","C","D","E","F","G","H","I","J","K","L","M"),COLUMN()),Calculs!$R$26:$R$89,0),1)=(ROW()-2),1,0))</f>
        <v/>
      </c>
      <c r="L12" s="70"/>
      <c r="M12" s="72"/>
      <c r="N12" s="73" t="str">
        <f aca="false">IF(AND($C12="",$D12="",$E12="",$F12="",$G12="",$H12="",$I12="",$J12="",$K12="",$L12=""),"",SUM($C12:$M12))</f>
        <v/>
      </c>
      <c r="O12" s="71" t="str">
        <f aca="false">IF($N12="","",ROUND(100*SUM($C12:$M12)/COUNT($C12:$L12),1))</f>
        <v/>
      </c>
      <c r="P12" s="74" t="str">
        <f aca="false">IF($T$14=0,"",IF($N12="","",INDEX($S$3:$S$12,MATCH($O12,$R$3:$R$12,-1),1)))</f>
        <v/>
      </c>
      <c r="Q12" s="66" t="n">
        <f aca="false">COUNTIF(Calculs!$N$26:$N$89,CONCATENATE("=",Calculs!$A12))</f>
        <v>0</v>
      </c>
      <c r="R12" s="2" t="e">
        <f aca="false">LARGE($O$3:$O$12,$S12)</f>
        <v>#VALUE!</v>
      </c>
      <c r="S12" s="2" t="n">
        <v>10</v>
      </c>
      <c r="T12" s="67" t="str">
        <f aca="false">IF(Calculs!$N$93=Calculs!$O$94,INDEX($B$3:$B$12,MATCH($S12,$P$3:$P$12,0),1),"")</f>
        <v/>
      </c>
    </row>
    <row r="13" customFormat="false" ht="16.5" hidden="false" customHeight="true" outlineLevel="0" collapsed="false">
      <c r="B13" s="76" t="str">
        <f aca="false">CONCATENATE("Résultats ",IF(Calculs!$N$93=Calculs!$O$94,"définitifs ","provisoires "),"après ",Calculs!$N$93,IF(Calculs!$N$93&gt;1," matchs "," match "),"/",Calculs!$O$94)</f>
        <v>Résultats provisoires après 0 match /45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</row>
    <row r="14" customFormat="false" ht="17.25" hidden="false" customHeight="true" outlineLevel="0" collapsed="false"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0"/>
      <c r="T14" s="2" t="n">
        <f aca="false">COUNT($R$3:$R$12)</f>
        <v>0</v>
      </c>
    </row>
    <row r="15" customFormat="false" ht="17" hidden="false" customHeight="true" outlineLevel="0" collapsed="false">
      <c r="V15" s="67"/>
    </row>
    <row r="16" customFormat="false" ht="19.25" hidden="true" customHeight="true" outlineLevel="0" collapsed="false">
      <c r="V16" s="67"/>
    </row>
  </sheetData>
  <sheetProtection sheet="true" objects="true" scenarios="true" selectLockedCells="true"/>
  <mergeCells count="1">
    <mergeCell ref="B13:R13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8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18" activeCellId="0" sqref="B18"/>
    </sheetView>
  </sheetViews>
  <sheetFormatPr defaultRowHeight="18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5.13"/>
    <col collapsed="false" customWidth="true" hidden="false" outlineLevel="0" max="3" min="3" style="2" width="1.12"/>
    <col collapsed="false" customWidth="true" hidden="false" outlineLevel="0" max="4" min="4" style="2" width="24"/>
    <col collapsed="false" customWidth="true" hidden="false" outlineLevel="0" max="5" min="5" style="2" width="1.12"/>
    <col collapsed="false" customWidth="true" hidden="false" outlineLevel="0" max="6" min="6" style="2" width="5.87"/>
    <col collapsed="false" customWidth="true" hidden="false" outlineLevel="0" max="1025" min="7" style="2" width="12.25"/>
  </cols>
  <sheetData>
    <row r="1" customFormat="false" ht="245.25" hidden="false" customHeight="true" outlineLevel="0" collapsed="false"/>
    <row r="2" customFormat="false" ht="16" hidden="false" customHeight="false" outlineLevel="0" collapsed="false">
      <c r="B2" s="30" t="s">
        <v>21</v>
      </c>
      <c r="C2" s="30"/>
      <c r="D2" s="30"/>
      <c r="E2" s="30"/>
      <c r="F2" s="30"/>
    </row>
    <row r="3" customFormat="false" ht="21" hidden="false" customHeight="true" outlineLevel="0" collapsed="false">
      <c r="B3" s="14" t="s">
        <v>22</v>
      </c>
      <c r="C3" s="14"/>
      <c r="D3" s="14" t="s">
        <v>5</v>
      </c>
      <c r="E3" s="14"/>
      <c r="F3" s="14" t="s">
        <v>23</v>
      </c>
    </row>
    <row r="4" customFormat="false" ht="21" hidden="false" customHeight="true" outlineLevel="0" collapsed="false">
      <c r="B4" s="17" t="n">
        <v>1</v>
      </c>
      <c r="C4" s="81"/>
      <c r="D4" s="82" t="str">
        <f aca="false">IF(ISERROR(Résultats!$T3),"",IF(Résultats!$T3="","",Résultats!$T3))</f>
        <v/>
      </c>
      <c r="E4" s="81"/>
      <c r="F4" s="17" t="str">
        <f aca="false">IF($D4="","",INDEX(Résultats!$N$3:$N$12,MATCH(Résultats!$S3,Résultats!$P$3:$P$12,0),1))</f>
        <v/>
      </c>
    </row>
    <row r="5" customFormat="false" ht="21" hidden="false" customHeight="true" outlineLevel="0" collapsed="false">
      <c r="B5" s="17" t="n">
        <v>2</v>
      </c>
      <c r="C5" s="83"/>
      <c r="D5" s="82" t="str">
        <f aca="false">IF(ISERROR(Résultats!$T4),"",IF(Résultats!$T4="","",Résultats!$T4))</f>
        <v/>
      </c>
      <c r="E5" s="83"/>
      <c r="F5" s="17" t="str">
        <f aca="false">IF($D5="","",INDEX(Résultats!$N$3:$N$12,MATCH(Résultats!$S4,Résultats!$P$3:$P$12,0),1))</f>
        <v/>
      </c>
    </row>
    <row r="6" customFormat="false" ht="21" hidden="false" customHeight="true" outlineLevel="0" collapsed="false">
      <c r="B6" s="17" t="n">
        <v>3</v>
      </c>
      <c r="C6" s="83"/>
      <c r="D6" s="82" t="str">
        <f aca="false">IF(ISERROR(Résultats!$T5),"",IF(Résultats!$T5="","",Résultats!$T5))</f>
        <v/>
      </c>
      <c r="E6" s="83"/>
      <c r="F6" s="17" t="str">
        <f aca="false">IF($D6="","",INDEX(Résultats!$N$3:$N$12,MATCH(Résultats!$S5,Résultats!$P$3:$P$12,0),1))</f>
        <v/>
      </c>
    </row>
    <row r="7" customFormat="false" ht="21" hidden="false" customHeight="true" outlineLevel="0" collapsed="false">
      <c r="B7" s="17" t="n">
        <v>4</v>
      </c>
      <c r="C7" s="83"/>
      <c r="D7" s="82" t="str">
        <f aca="false">IF(ISERROR(Résultats!$T6),"",IF(Résultats!$T6="","",Résultats!$T6))</f>
        <v/>
      </c>
      <c r="E7" s="83"/>
      <c r="F7" s="17" t="str">
        <f aca="false">IF($D7="","",INDEX(Résultats!$N$3:$N$12,MATCH(Résultats!$S6,Résultats!$P$3:$P$12,0),1))</f>
        <v/>
      </c>
    </row>
    <row r="8" customFormat="false" ht="21" hidden="false" customHeight="true" outlineLevel="0" collapsed="false">
      <c r="B8" s="17" t="n">
        <v>5</v>
      </c>
      <c r="C8" s="83"/>
      <c r="D8" s="82" t="str">
        <f aca="false">IF(ISERROR(Résultats!$T7),"",IF(Résultats!$T7="","",Résultats!$T7))</f>
        <v/>
      </c>
      <c r="E8" s="83"/>
      <c r="F8" s="17" t="str">
        <f aca="false">IF($D8="","",INDEX(Résultats!$N$3:$N$12,MATCH(Résultats!$S7,Résultats!$P$3:$P$12,0),1))</f>
        <v/>
      </c>
    </row>
    <row r="9" customFormat="false" ht="21" hidden="false" customHeight="true" outlineLevel="0" collapsed="false">
      <c r="B9" s="17" t="n">
        <v>6</v>
      </c>
      <c r="C9" s="83"/>
      <c r="D9" s="82" t="str">
        <f aca="false">IF(ISERROR(Résultats!$T8),"",IF(Résultats!$T8="","",Résultats!$T8))</f>
        <v/>
      </c>
      <c r="E9" s="83"/>
      <c r="F9" s="17" t="str">
        <f aca="false">IF($D9="","",INDEX(Résultats!$N$3:$N$12,MATCH(Résultats!$S8,Résultats!$P$3:$P$12,0),1))</f>
        <v/>
      </c>
    </row>
    <row r="10" customFormat="false" ht="21" hidden="false" customHeight="true" outlineLevel="0" collapsed="false">
      <c r="B10" s="17" t="n">
        <v>7</v>
      </c>
      <c r="C10" s="83"/>
      <c r="D10" s="82" t="str">
        <f aca="false">IF(ISERROR(Résultats!$T9),"",IF(Résultats!$T9="","",Résultats!$T9))</f>
        <v/>
      </c>
      <c r="E10" s="83"/>
      <c r="F10" s="17" t="str">
        <f aca="false">IF($D10="","",INDEX(Résultats!$N$3:$N$12,MATCH(Résultats!$S9,Résultats!$P$3:$P$12,0),1))</f>
        <v/>
      </c>
    </row>
    <row r="11" customFormat="false" ht="21" hidden="false" customHeight="true" outlineLevel="0" collapsed="false">
      <c r="B11" s="17" t="n">
        <v>8</v>
      </c>
      <c r="C11" s="83"/>
      <c r="D11" s="82" t="str">
        <f aca="false">IF(ISERROR(Résultats!$T10),"",IF(Résultats!$T10="","",Résultats!$T10))</f>
        <v/>
      </c>
      <c r="E11" s="83"/>
      <c r="F11" s="17" t="str">
        <f aca="false">IF($D11="","",INDEX(Résultats!$N$3:$N$12,MATCH(Résultats!$S10,Résultats!$P$3:$P$12,0),1))</f>
        <v/>
      </c>
    </row>
    <row r="12" customFormat="false" ht="21" hidden="false" customHeight="true" outlineLevel="0" collapsed="false">
      <c r="B12" s="17" t="n">
        <v>9</v>
      </c>
      <c r="C12" s="83"/>
      <c r="D12" s="82" t="str">
        <f aca="false">IF(ISERROR(Résultats!$T11),"",IF(Résultats!$T11="","",Résultats!$T11))</f>
        <v/>
      </c>
      <c r="E12" s="83"/>
      <c r="F12" s="17" t="str">
        <f aca="false">IF($D12="","",INDEX(Résultats!$N$3:$N$12,MATCH(Résultats!$S11,Résultats!$P$3:$P$12,0),1))</f>
        <v/>
      </c>
    </row>
    <row r="13" customFormat="false" ht="21" hidden="false" customHeight="true" outlineLevel="0" collapsed="false">
      <c r="B13" s="17" t="n">
        <v>10</v>
      </c>
      <c r="C13" s="84"/>
      <c r="D13" s="82" t="str">
        <f aca="false">IF(ISERROR(Résultats!$T12),"",IF(Résultats!$T12="","",Résultats!$T12))</f>
        <v/>
      </c>
      <c r="E13" s="84"/>
      <c r="F13" s="17" t="str">
        <f aca="false">IF($D13="","",INDEX(Résultats!$N$3:$N$12,MATCH(Résultats!$S12,Résultats!$P$3:$P$12,0),1))</f>
        <v/>
      </c>
    </row>
    <row r="18" customFormat="false" ht="18" hidden="false" customHeight="true" outlineLevel="0" collapsed="false">
      <c r="A18" s="85" t="s">
        <v>24</v>
      </c>
      <c r="B18" s="86"/>
      <c r="C18" s="87"/>
      <c r="D18" s="87"/>
      <c r="E18" s="88" t="s">
        <v>25</v>
      </c>
    </row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U1048576"/>
  <sheetViews>
    <sheetView showFormulas="false" showGridLines="false" showRowColHeaders="true" showZeros="true" rightToLeft="false" tabSelected="false" showOutlineSymbols="true" defaultGridColor="true" view="normal" topLeftCell="A90" colorId="64" zoomScale="100" zoomScaleNormal="100" zoomScalePageLayoutView="100" workbookViewId="0">
      <selection pane="topLeft" activeCell="A1" activeCellId="0" sqref="A1"/>
    </sheetView>
  </sheetViews>
  <sheetFormatPr defaultRowHeight="19.25" zeroHeight="false" outlineLevelRow="0" outlineLevelCol="0"/>
  <cols>
    <col collapsed="false" customWidth="true" hidden="false" outlineLevel="0" max="1" min="1" style="89" width="4.6"/>
    <col collapsed="false" customWidth="true" hidden="false" outlineLevel="0" max="11" min="2" style="89" width="3.7"/>
    <col collapsed="false" customWidth="true" hidden="false" outlineLevel="0" max="17" min="12" style="89" width="4.81"/>
    <col collapsed="false" customWidth="true" hidden="false" outlineLevel="0" max="255" min="18" style="89" width="2.97"/>
    <col collapsed="false" customWidth="true" hidden="false" outlineLevel="0" max="1025" min="256" style="90" width="2.97"/>
  </cols>
  <sheetData>
    <row r="1" customFormat="false" ht="15" hidden="false" customHeight="true" outlineLevel="0" collapsed="false">
      <c r="A1" s="91" t="s">
        <v>26</v>
      </c>
    </row>
    <row r="2" customFormat="false" ht="15" hidden="false" customHeight="true" outlineLevel="0" collapsed="false">
      <c r="A2" s="92" t="s">
        <v>27</v>
      </c>
      <c r="B2" s="92" t="n">
        <v>1</v>
      </c>
      <c r="C2" s="92" t="n">
        <v>2</v>
      </c>
      <c r="D2" s="92" t="n">
        <v>3</v>
      </c>
      <c r="E2" s="92" t="n">
        <v>4</v>
      </c>
      <c r="F2" s="92" t="n">
        <v>5</v>
      </c>
      <c r="G2" s="92" t="n">
        <v>6</v>
      </c>
      <c r="H2" s="92" t="n">
        <v>7</v>
      </c>
      <c r="I2" s="92" t="n">
        <v>8</v>
      </c>
      <c r="J2" s="92" t="n">
        <v>9</v>
      </c>
      <c r="K2" s="92" t="n">
        <v>10</v>
      </c>
      <c r="M2" s="93" t="s">
        <v>28</v>
      </c>
      <c r="N2" s="93" t="s">
        <v>29</v>
      </c>
      <c r="O2" s="93" t="s">
        <v>30</v>
      </c>
      <c r="P2" s="93" t="s">
        <v>31</v>
      </c>
      <c r="IT2" s="90"/>
      <c r="IU2" s="90"/>
    </row>
    <row r="3" customFormat="false" ht="15" hidden="false" customHeight="true" outlineLevel="0" collapsed="false">
      <c r="A3" s="92" t="n">
        <v>2</v>
      </c>
      <c r="B3" s="94"/>
      <c r="C3" s="95" t="n">
        <f aca="false">INDEX($O$26:$O$89,MATCH(CONCATENATE(CHOOSE(ROW()-1,"A","B","C","D","E","F","G","H","I","J","K","L","M"),COLUMN()+1," ",CHOOSE(COLUMN(),"A","B","C","D","E","F","G","H","I","J","K","L","M"),ROW()),$R$26:$R$89,0),1)</f>
        <v>1</v>
      </c>
      <c r="D3" s="95" t="n">
        <f aca="false">INDEX($O$26:$O$89,MATCH(CONCATENATE(CHOOSE(ROW()-1,"A","B","C","D","E","F","G","H","I","J","K","L","M"),COLUMN()+1," ",CHOOSE(COLUMN(),"A","B","C","D","E","F","G","H","I","J","K","L","M"),ROW()),$R$26:$R$89,0),1)</f>
        <v>2</v>
      </c>
      <c r="E3" s="95" t="n">
        <f aca="false">INDEX($O$26:$O$89,MATCH(CONCATENATE(CHOOSE(ROW()-1,"A","B","C","D","E","F","G","H","I","J","K","L","M"),COLUMN()+1," ",CHOOSE(COLUMN(),"A","B","C","D","E","F","G","H","I","J","K","L","M"),ROW()),$R$26:$R$89,0),1)</f>
        <v>4</v>
      </c>
      <c r="F3" s="95" t="n">
        <f aca="false">INDEX($O$26:$O$89,MATCH(CONCATENATE(CHOOSE(ROW()-1,"A","B","C","D","E","F","G","H","I","J","K","L","M"),COLUMN()+1," ",CHOOSE(COLUMN(),"A","B","C","D","E","F","G","H","I","J","K","L","M"),ROW()),$R$26:$R$89,0),1)</f>
        <v>2</v>
      </c>
      <c r="G3" s="95" t="n">
        <f aca="false">INDEX($O$26:$O$89,MATCH(CONCATENATE(CHOOSE(ROW()-1,"A","B","C","D","E","F","G","H","I","J","K","L","M"),COLUMN()+1," ",CHOOSE(COLUMN(),"A","B","C","D","E","F","G","H","I","J","K","L","M"),ROW()),$R$26:$R$89,0),1)</f>
        <v>1</v>
      </c>
      <c r="H3" s="96" t="n">
        <f aca="false">INDEX($O$26:$O$89,MATCH(CONCATENATE(CHOOSE(COLUMN(),"A","B","C","D","E","F","G","H","I","J","K","L","M"),ROW()," ",CHOOSE(ROW()-1,"A","B","C","D","E","F","G","H","I","J","K","L","M"),COLUMN()+1),$R$26:$R$89,0),1)</f>
        <v>3</v>
      </c>
      <c r="I3" s="96" t="n">
        <f aca="false">INDEX($O$26:$O$89,MATCH(CONCATENATE(CHOOSE(COLUMN(),"A","B","C","D","E","F","G","H","I","J","K","L","M"),ROW()," ",CHOOSE(ROW()-1,"A","B","C","D","E","F","G","H","I","J","K","L","M"),COLUMN()+1),$R$26:$R$89,0),1)</f>
        <v>2</v>
      </c>
      <c r="J3" s="96" t="n">
        <f aca="false">INDEX($O$26:$O$89,MATCH(CONCATENATE(CHOOSE(COLUMN(),"A","B","C","D","E","F","G","H","I","J","K","L","M"),ROW()," ",CHOOSE(ROW()-1,"A","B","C","D","E","F","G","H","I","J","K","L","M"),COLUMN()+1),$R$26:$R$89,0),1)</f>
        <v>2</v>
      </c>
      <c r="K3" s="96" t="n">
        <f aca="false">INDEX($O$26:$O$89,MATCH(CONCATENATE(CHOOSE(COLUMN(),"A","B","C","D","E","F","G","H","I","J","K","L","M"),ROW()," ",CHOOSE(ROW()-1,"A","B","C","D","E","F","G","H","I","J","K","L","M"),COLUMN()+1),$R$26:$R$89,0),1)</f>
        <v>3</v>
      </c>
      <c r="L3" s="92" t="n">
        <v>1</v>
      </c>
      <c r="M3" s="89" t="n">
        <f aca="false">COUNTIF($B3:$K3,"=1")</f>
        <v>2</v>
      </c>
      <c r="N3" s="89" t="n">
        <f aca="false">COUNTIF($B3:$K3,"=2")</f>
        <v>4</v>
      </c>
      <c r="O3" s="89" t="n">
        <f aca="false">COUNTIF($B3:$K3,"=3")</f>
        <v>2</v>
      </c>
      <c r="P3" s="89" t="n">
        <f aca="false">COUNTIF($B3:$K3,"=4")</f>
        <v>1</v>
      </c>
      <c r="Q3" s="93" t="n">
        <f aca="false">SUM(M3:P3)</f>
        <v>9</v>
      </c>
      <c r="IT3" s="90"/>
      <c r="IU3" s="90"/>
    </row>
    <row r="4" customFormat="false" ht="15" hidden="false" customHeight="true" outlineLevel="0" collapsed="false">
      <c r="A4" s="92" t="n">
        <v>2</v>
      </c>
      <c r="B4" s="96" t="n">
        <f aca="false">INDEX($O$26:$O$89,MATCH(CONCATENATE(CHOOSE(COLUMN(),"A","B","C","D","E","F","G","H","I","J","K","L","M"),ROW()," ",CHOOSE(ROW()-1,"A","B","C","D","E","F","G","H","I","J","K","L","M"),COLUMN()+1),$R$26:$R$89,0),1)</f>
        <v>1</v>
      </c>
      <c r="C4" s="94"/>
      <c r="D4" s="95" t="n">
        <f aca="false">INDEX($O$26:$O$89,MATCH(CONCATENATE(CHOOSE(ROW()-1,"A","B","C","D","E","F","G","H","I","J","K","L","M"),COLUMN()+1," ",CHOOSE(COLUMN(),"A","B","C","D","E","F","G","H","I","J","K","L","M"),ROW()),$R$26:$R$89,0),1)</f>
        <v>2</v>
      </c>
      <c r="E4" s="95" t="n">
        <f aca="false">INDEX($O$26:$O$89,MATCH(CONCATENATE(CHOOSE(ROW()-1,"A","B","C","D","E","F","G","H","I","J","K","L","M"),COLUMN()+1," ",CHOOSE(COLUMN(),"A","B","C","D","E","F","G","H","I","J","K","L","M"),ROW()),$R$26:$R$89,0),1)</f>
        <v>3</v>
      </c>
      <c r="F4" s="95" t="n">
        <f aca="false">INDEX($O$26:$O$89,MATCH(CONCATENATE(CHOOSE(ROW()-1,"A","B","C","D","E","F","G","H","I","J","K","L","M"),COLUMN()+1," ",CHOOSE(COLUMN(),"A","B","C","D","E","F","G","H","I","J","K","L","M"),ROW()),$R$26:$R$89,0),1)</f>
        <v>3</v>
      </c>
      <c r="G4" s="95" t="n">
        <f aca="false">INDEX($O$26:$O$89,MATCH(CONCATENATE(CHOOSE(ROW()-1,"A","B","C","D","E","F","G","H","I","J","K","L","M"),COLUMN()+1," ",CHOOSE(COLUMN(),"A","B","C","D","E","F","G","H","I","J","K","L","M"),ROW()),$R$26:$R$89,0),1)</f>
        <v>4</v>
      </c>
      <c r="H4" s="95" t="n">
        <f aca="false">INDEX($O$26:$O$89,MATCH(CONCATENATE(CHOOSE(ROW()-1,"A","B","C","D","E","F","G","H","I","J","K","L","M"),COLUMN()+1," ",CHOOSE(COLUMN(),"A","B","C","D","E","F","G","H","I","J","K","L","M"),ROW()),$R$26:$R$89,0),1)</f>
        <v>1</v>
      </c>
      <c r="I4" s="96" t="n">
        <f aca="false">INDEX($O$26:$O$89,MATCH(CONCATENATE(CHOOSE(COLUMN(),"A","B","C","D","E","F","G","H","I","J","K","L","M"),ROW()," ",CHOOSE(ROW()-1,"A","B","C","D","E","F","G","H","I","J","K","L","M"),COLUMN()+1),$R$26:$R$89,0),1)</f>
        <v>3</v>
      </c>
      <c r="J4" s="96" t="n">
        <f aca="false">INDEX($O$26:$O$89,MATCH(CONCATENATE(CHOOSE(COLUMN(),"A","B","C","D","E","F","G","H","I","J","K","L","M"),ROW()," ",CHOOSE(ROW()-1,"A","B","C","D","E","F","G","H","I","J","K","L","M"),COLUMN()+1),$R$26:$R$89,0),1)</f>
        <v>4</v>
      </c>
      <c r="K4" s="96" t="n">
        <f aca="false">INDEX($O$26:$O$89,MATCH(CONCATENATE(CHOOSE(COLUMN(),"A","B","C","D","E","F","G","H","I","J","K","L","M"),ROW()," ",CHOOSE(ROW()-1,"A","B","C","D","E","F","G","H","I","J","K","L","M"),COLUMN()+1),$R$26:$R$89,0),1)</f>
        <v>4</v>
      </c>
      <c r="L4" s="92" t="n">
        <v>2</v>
      </c>
      <c r="M4" s="89" t="n">
        <f aca="false">COUNTIF($B4:$K4,"=1")</f>
        <v>2</v>
      </c>
      <c r="N4" s="89" t="n">
        <f aca="false">COUNTIF($B4:$K4,"=2")</f>
        <v>1</v>
      </c>
      <c r="O4" s="89" t="n">
        <f aca="false">COUNTIF($B4:$K4,"=3")</f>
        <v>3</v>
      </c>
      <c r="P4" s="89" t="n">
        <f aca="false">COUNTIF($B4:$K4,"=4")</f>
        <v>3</v>
      </c>
      <c r="Q4" s="93" t="n">
        <f aca="false">SUM(M4:P4)</f>
        <v>9</v>
      </c>
      <c r="IT4" s="90"/>
      <c r="IU4" s="90"/>
    </row>
    <row r="5" customFormat="false" ht="15" hidden="false" customHeight="true" outlineLevel="0" collapsed="false">
      <c r="A5" s="92" t="n">
        <v>3</v>
      </c>
      <c r="B5" s="96" t="n">
        <f aca="false">INDEX($O$26:$O$89,MATCH(CONCATENATE(CHOOSE(COLUMN(),"A","B","C","D","E","F","G","H","I","J","K","L","M"),ROW()," ",CHOOSE(ROW()-1,"A","B","C","D","E","F","G","H","I","J","K","L","M"),COLUMN()+1),$R$26:$R$89,0),1)</f>
        <v>2</v>
      </c>
      <c r="C5" s="96" t="n">
        <f aca="false">INDEX($O$26:$O$89,MATCH(CONCATENATE(CHOOSE(COLUMN(),"A","B","C","D","E","F","G","H","I","J","K","L","M"),ROW()," ",CHOOSE(ROW()-1,"A","B","C","D","E","F","G","H","I","J","K","L","M"),COLUMN()+1),$R$26:$R$89,0),1)</f>
        <v>2</v>
      </c>
      <c r="D5" s="94"/>
      <c r="E5" s="95" t="n">
        <f aca="false">INDEX($O$26:$O$89,MATCH(CONCATENATE(CHOOSE(ROW()-1,"A","B","C","D","E","F","G","H","I","J","K","L","M"),COLUMN()+1," ",CHOOSE(COLUMN(),"A","B","C","D","E","F","G","H","I","J","K","L","M"),ROW()),$R$26:$R$89,0),1)</f>
        <v>3</v>
      </c>
      <c r="F5" s="95" t="n">
        <f aca="false">INDEX($O$26:$O$89,MATCH(CONCATENATE(CHOOSE(ROW()-1,"A","B","C","D","E","F","G","H","I","J","K","L","M"),COLUMN()+1," ",CHOOSE(COLUMN(),"A","B","C","D","E","F","G","H","I","J","K","L","M"),ROW()),$R$26:$R$89,0),1)</f>
        <v>2</v>
      </c>
      <c r="G5" s="95" t="n">
        <f aca="false">INDEX($O$26:$O$89,MATCH(CONCATENATE(CHOOSE(ROW()-1,"A","B","C","D","E","F","G","H","I","J","K","L","M"),COLUMN()+1," ",CHOOSE(COLUMN(),"A","B","C","D","E","F","G","H","I","J","K","L","M"),ROW()),$R$26:$R$89,0),1)</f>
        <v>2</v>
      </c>
      <c r="H5" s="95" t="n">
        <f aca="false">INDEX($O$26:$O$89,MATCH(CONCATENATE(CHOOSE(ROW()-1,"A","B","C","D","E","F","G","H","I","J","K","L","M"),COLUMN()+1," ",CHOOSE(COLUMN(),"A","B","C","D","E","F","G","H","I","J","K","L","M"),ROW()),$R$26:$R$89,0),1)</f>
        <v>1</v>
      </c>
      <c r="I5" s="95" t="n">
        <f aca="false">INDEX($O$26:$O$89,MATCH(CONCATENATE(CHOOSE(ROW()-1,"A","B","C","D","E","F","G","H","I","J","K","L","M"),COLUMN()+1," ",CHOOSE(COLUMN(),"A","B","C","D","E","F","G","H","I","J","K","L","M"),ROW()),$R$26:$R$89,0),1)</f>
        <v>3</v>
      </c>
      <c r="J5" s="96" t="n">
        <f aca="false">INDEX($O$26:$O$89,MATCH(CONCATENATE(CHOOSE(COLUMN(),"A","B","C","D","E","F","G","H","I","J","K","L","M"),ROW()," ",CHOOSE(ROW()-1,"A","B","C","D","E","F","G","H","I","J","K","L","M"),COLUMN()+1),$R$26:$R$89,0),1)</f>
        <v>4</v>
      </c>
      <c r="K5" s="96" t="n">
        <f aca="false">INDEX($O$26:$O$89,MATCH(CONCATENATE(CHOOSE(COLUMN(),"A","B","C","D","E","F","G","H","I","J","K","L","M"),ROW()," ",CHOOSE(ROW()-1,"A","B","C","D","E","F","G","H","I","J","K","L","M"),COLUMN()+1),$R$26:$R$89,0),1)</f>
        <v>2</v>
      </c>
      <c r="L5" s="92" t="n">
        <v>3</v>
      </c>
      <c r="M5" s="89" t="n">
        <f aca="false">COUNTIF($B5:$K5,"=1")</f>
        <v>1</v>
      </c>
      <c r="N5" s="89" t="n">
        <f aca="false">COUNTIF($B5:$K5,"=2")</f>
        <v>5</v>
      </c>
      <c r="O5" s="89" t="n">
        <f aca="false">COUNTIF($B5:$K5,"=3")</f>
        <v>2</v>
      </c>
      <c r="P5" s="89" t="n">
        <f aca="false">COUNTIF($B5:$K5,"=4")</f>
        <v>1</v>
      </c>
      <c r="Q5" s="93" t="n">
        <f aca="false">SUM(M5:P5)</f>
        <v>9</v>
      </c>
      <c r="IT5" s="90"/>
      <c r="IU5" s="90"/>
    </row>
    <row r="6" customFormat="false" ht="15" hidden="false" customHeight="true" outlineLevel="0" collapsed="false">
      <c r="A6" s="92" t="n">
        <v>4</v>
      </c>
      <c r="B6" s="96" t="n">
        <f aca="false">INDEX($O$26:$O$89,MATCH(CONCATENATE(CHOOSE(COLUMN(),"A","B","C","D","E","F","G","H","I","J","K","L","M"),ROW()," ",CHOOSE(ROW()-1,"A","B","C","D","E","F","G","H","I","J","K","L","M"),COLUMN()+1),$R$26:$R$89,0),1)</f>
        <v>4</v>
      </c>
      <c r="C6" s="96" t="n">
        <f aca="false">INDEX($O$26:$O$89,MATCH(CONCATENATE(CHOOSE(COLUMN(),"A","B","C","D","E","F","G","H","I","J","K","L","M"),ROW()," ",CHOOSE(ROW()-1,"A","B","C","D","E","F","G","H","I","J","K","L","M"),COLUMN()+1),$R$26:$R$89,0),1)</f>
        <v>3</v>
      </c>
      <c r="D6" s="96" t="n">
        <f aca="false">INDEX($O$26:$O$89,MATCH(CONCATENATE(CHOOSE(COLUMN(),"A","B","C","D","E","F","G","H","I","J","K","L","M"),ROW()," ",CHOOSE(ROW()-1,"A","B","C","D","E","F","G","H","I","J","K","L","M"),COLUMN()+1),$R$26:$R$89,0),1)</f>
        <v>3</v>
      </c>
      <c r="E6" s="94"/>
      <c r="F6" s="95" t="n">
        <f aca="false">INDEX($O$26:$O$89,MATCH(CONCATENATE(CHOOSE(ROW()-1,"A","B","C","D","E","F","G","H","I","J","K","L","M"),COLUMN()+1," ",CHOOSE(COLUMN(),"A","B","C","D","E","F","G","H","I","J","K","L","M"),ROW()),$R$26:$R$89,0),1)</f>
        <v>1</v>
      </c>
      <c r="G6" s="95" t="n">
        <f aca="false">INDEX($O$26:$O$89,MATCH(CONCATENATE(CHOOSE(ROW()-1,"A","B","C","D","E","F","G","H","I","J","K","L","M"),COLUMN()+1," ",CHOOSE(COLUMN(),"A","B","C","D","E","F","G","H","I","J","K","L","M"),ROW()),$R$26:$R$89,0),1)</f>
        <v>4</v>
      </c>
      <c r="H6" s="95" t="n">
        <f aca="false">INDEX($O$26:$O$89,MATCH(CONCATENATE(CHOOSE(ROW()-1,"A","B","C","D","E","F","G","H","I","J","K","L","M"),COLUMN()+1," ",CHOOSE(COLUMN(),"A","B","C","D","E","F","G","H","I","J","K","L","M"),ROW()),$R$26:$R$89,0),1)</f>
        <v>2</v>
      </c>
      <c r="I6" s="95" t="n">
        <f aca="false">INDEX($O$26:$O$89,MATCH(CONCATENATE(CHOOSE(ROW()-1,"A","B","C","D","E","F","G","H","I","J","K","L","M"),COLUMN()+1," ",CHOOSE(COLUMN(),"A","B","C","D","E","F","G","H","I","J","K","L","M"),ROW()),$R$26:$R$89,0),1)</f>
        <v>1</v>
      </c>
      <c r="J6" s="95" t="n">
        <f aca="false">INDEX($O$26:$O$89,MATCH(CONCATENATE(CHOOSE(ROW()-1,"A","B","C","D","E","F","G","H","I","J","K","L","M"),COLUMN()+1," ",CHOOSE(COLUMN(),"A","B","C","D","E","F","G","H","I","J","K","L","M"),ROW()),$R$26:$R$89,0),1)</f>
        <v>4</v>
      </c>
      <c r="K6" s="96" t="n">
        <f aca="false">INDEX($O$26:$O$89,MATCH(CONCATENATE(CHOOSE(COLUMN(),"A","B","C","D","E","F","G","H","I","J","K","L","M"),ROW()," ",CHOOSE(ROW()-1,"A","B","C","D","E","F","G","H","I","J","K","L","M"),COLUMN()+1),$R$26:$R$89,0),1)</f>
        <v>2</v>
      </c>
      <c r="L6" s="92" t="n">
        <v>4</v>
      </c>
      <c r="M6" s="89" t="n">
        <f aca="false">COUNTIF($B6:$K6,"=1")</f>
        <v>2</v>
      </c>
      <c r="N6" s="89" t="n">
        <f aca="false">COUNTIF($B6:$K6,"=2")</f>
        <v>2</v>
      </c>
      <c r="O6" s="89" t="n">
        <f aca="false">COUNTIF($B6:$K6,"=3")</f>
        <v>2</v>
      </c>
      <c r="P6" s="89" t="n">
        <f aca="false">COUNTIF($B6:$K6,"=4")</f>
        <v>3</v>
      </c>
      <c r="Q6" s="93" t="n">
        <f aca="false">SUM(M6:P6)</f>
        <v>9</v>
      </c>
      <c r="IT6" s="90"/>
      <c r="IU6" s="90"/>
    </row>
    <row r="7" customFormat="false" ht="15" hidden="false" customHeight="true" outlineLevel="0" collapsed="false">
      <c r="A7" s="92" t="n">
        <v>5</v>
      </c>
      <c r="B7" s="96" t="n">
        <f aca="false">INDEX($O$26:$O$89,MATCH(CONCATENATE(CHOOSE(COLUMN(),"A","B","C","D","E","F","G","H","I","J","K","L","M"),ROW()," ",CHOOSE(ROW()-1,"A","B","C","D","E","F","G","H","I","J","K","L","M"),COLUMN()+1),$R$26:$R$89,0),1)</f>
        <v>2</v>
      </c>
      <c r="C7" s="96" t="n">
        <f aca="false">INDEX($O$26:$O$89,MATCH(CONCATENATE(CHOOSE(COLUMN(),"A","B","C","D","E","F","G","H","I","J","K","L","M"),ROW()," ",CHOOSE(ROW()-1,"A","B","C","D","E","F","G","H","I","J","K","L","M"),COLUMN()+1),$R$26:$R$89,0),1)</f>
        <v>3</v>
      </c>
      <c r="D7" s="96" t="n">
        <f aca="false">INDEX($O$26:$O$89,MATCH(CONCATENATE(CHOOSE(COLUMN(),"A","B","C","D","E","F","G","H","I","J","K","L","M"),ROW()," ",CHOOSE(ROW()-1,"A","B","C","D","E","F","G","H","I","J","K","L","M"),COLUMN()+1),$R$26:$R$89,0),1)</f>
        <v>2</v>
      </c>
      <c r="E7" s="96" t="n">
        <f aca="false">INDEX($O$26:$O$89,MATCH(CONCATENATE(CHOOSE(COLUMN(),"A","B","C","D","E","F","G","H","I","J","K","L","M"),ROW()," ",CHOOSE(ROW()-1,"A","B","C","D","E","F","G","H","I","J","K","L","M"),COLUMN()+1),$R$26:$R$89,0),1)</f>
        <v>1</v>
      </c>
      <c r="F7" s="94"/>
      <c r="G7" s="95" t="n">
        <f aca="false">INDEX($O$26:$O$89,MATCH(CONCATENATE(CHOOSE(ROW()-1,"A","B","C","D","E","F","G","H","I","J","K","L","M"),COLUMN()+1," ",CHOOSE(COLUMN(),"A","B","C","D","E","F","G","H","I","J","K","L","M"),ROW()),$R$26:$R$89,0),1)</f>
        <v>1</v>
      </c>
      <c r="H7" s="95" t="n">
        <f aca="false">INDEX($O$26:$O$89,MATCH(CONCATENATE(CHOOSE(ROW()-1,"A","B","C","D","E","F","G","H","I","J","K","L","M"),COLUMN()+1," ",CHOOSE(COLUMN(),"A","B","C","D","E","F","G","H","I","J","K","L","M"),ROW()),$R$26:$R$89,0),1)</f>
        <v>3</v>
      </c>
      <c r="I7" s="95" t="n">
        <f aca="false">INDEX($O$26:$O$89,MATCH(CONCATENATE(CHOOSE(ROW()-1,"A","B","C","D","E","F","G","H","I","J","K","L","M"),COLUMN()+1," ",CHOOSE(COLUMN(),"A","B","C","D","E","F","G","H","I","J","K","L","M"),ROW()),$R$26:$R$89,0),1)</f>
        <v>2</v>
      </c>
      <c r="J7" s="95" t="n">
        <f aca="false">INDEX($O$26:$O$89,MATCH(CONCATENATE(CHOOSE(ROW()-1,"A","B","C","D","E","F","G","H","I","J","K","L","M"),COLUMN()+1," ",CHOOSE(COLUMN(),"A","B","C","D","E","F","G","H","I","J","K","L","M"),ROW()),$R$26:$R$89,0),1)</f>
        <v>1</v>
      </c>
      <c r="K7" s="95" t="n">
        <f aca="false">INDEX($O$26:$O$89,MATCH(CONCATENATE(CHOOSE(ROW()-1,"A","B","C","D","E","F","G","H","I","J","K","L","M"),COLUMN()+1," ",CHOOSE(COLUMN(),"A","B","C","D","E","F","G","H","I","J","K","L","M"),ROW()),$R$26:$R$89,0),1)</f>
        <v>4</v>
      </c>
      <c r="L7" s="92" t="n">
        <v>5</v>
      </c>
      <c r="M7" s="89" t="n">
        <f aca="false">COUNTIF($B7:$K7,"=1")</f>
        <v>3</v>
      </c>
      <c r="N7" s="89" t="n">
        <f aca="false">COUNTIF($B7:$K7,"=2")</f>
        <v>3</v>
      </c>
      <c r="O7" s="89" t="n">
        <f aca="false">COUNTIF($B7:$K7,"=3")</f>
        <v>2</v>
      </c>
      <c r="P7" s="89" t="n">
        <f aca="false">COUNTIF($B7:$K7,"=4")</f>
        <v>1</v>
      </c>
      <c r="Q7" s="93" t="n">
        <f aca="false">SUM(M7:P7)</f>
        <v>9</v>
      </c>
      <c r="IT7" s="90"/>
      <c r="IU7" s="90"/>
    </row>
    <row r="8" customFormat="false" ht="15" hidden="false" customHeight="true" outlineLevel="0" collapsed="false">
      <c r="A8" s="92" t="n">
        <v>6</v>
      </c>
      <c r="B8" s="96" t="n">
        <f aca="false">INDEX($O$26:$O$89,MATCH(CONCATENATE(CHOOSE(COLUMN(),"A","B","C","D","E","F","G","H","I","J","K","L","M"),ROW()," ",CHOOSE(ROW()-1,"A","B","C","D","E","F","G","H","I","J","K","L","M"),COLUMN()+1),$R$26:$R$89,0),1)</f>
        <v>1</v>
      </c>
      <c r="C8" s="96" t="n">
        <f aca="false">INDEX($O$26:$O$89,MATCH(CONCATENATE(CHOOSE(COLUMN(),"A","B","C","D","E","F","G","H","I","J","K","L","M"),ROW()," ",CHOOSE(ROW()-1,"A","B","C","D","E","F","G","H","I","J","K","L","M"),COLUMN()+1),$R$26:$R$89,0),1)</f>
        <v>4</v>
      </c>
      <c r="D8" s="96" t="n">
        <f aca="false">INDEX($O$26:$O$89,MATCH(CONCATENATE(CHOOSE(COLUMN(),"A","B","C","D","E","F","G","H","I","J","K","L","M"),ROW()," ",CHOOSE(ROW()-1,"A","B","C","D","E","F","G","H","I","J","K","L","M"),COLUMN()+1),$R$26:$R$89,0),1)</f>
        <v>2</v>
      </c>
      <c r="E8" s="96" t="n">
        <f aca="false">INDEX($O$26:$O$89,MATCH(CONCATENATE(CHOOSE(COLUMN(),"A","B","C","D","E","F","G","H","I","J","K","L","M"),ROW()," ",CHOOSE(ROW()-1,"A","B","C","D","E","F","G","H","I","J","K","L","M"),COLUMN()+1),$R$26:$R$89,0),1)</f>
        <v>4</v>
      </c>
      <c r="F8" s="96" t="n">
        <f aca="false">INDEX($O$26:$O$89,MATCH(CONCATENATE(CHOOSE(COLUMN(),"A","B","C","D","E","F","G","H","I","J","K","L","M"),ROW()," ",CHOOSE(ROW()-1,"A","B","C","D","E","F","G","H","I","J","K","L","M"),COLUMN()+1),$R$26:$R$89,0),1)</f>
        <v>1</v>
      </c>
      <c r="G8" s="94"/>
      <c r="H8" s="95" t="n">
        <f aca="false">INDEX($O$26:$O$89,MATCH(CONCATENATE(CHOOSE(ROW()-1,"A","B","C","D","E","F","G","H","I","J","K","L","M"),COLUMN()+1," ",CHOOSE(COLUMN(),"A","B","C","D","E","F","G","H","I","J","K","L","M"),ROW()),$R$26:$R$89,0),1)</f>
        <v>1</v>
      </c>
      <c r="I8" s="95" t="n">
        <f aca="false">INDEX($O$26:$O$89,MATCH(CONCATENATE(CHOOSE(ROW()-1,"A","B","C","D","E","F","G","H","I","J","K","L","M"),COLUMN()+1," ",CHOOSE(COLUMN(),"A","B","C","D","E","F","G","H","I","J","K","L","M"),ROW()),$R$26:$R$89,0),1)</f>
        <v>1</v>
      </c>
      <c r="J8" s="95" t="n">
        <f aca="false">INDEX($O$26:$O$89,MATCH(CONCATENATE(CHOOSE(ROW()-1,"A","B","C","D","E","F","G","H","I","J","K","L","M"),COLUMN()+1," ",CHOOSE(COLUMN(),"A","B","C","D","E","F","G","H","I","J","K","L","M"),ROW()),$R$26:$R$89,0),1)</f>
        <v>3</v>
      </c>
      <c r="K8" s="95" t="n">
        <f aca="false">INDEX($O$26:$O$89,MATCH(CONCATENATE(CHOOSE(ROW()-1,"A","B","C","D","E","F","G","H","I","J","K","L","M"),COLUMN()+1," ",CHOOSE(COLUMN(),"A","B","C","D","E","F","G","H","I","J","K","L","M"),ROW()),$R$26:$R$89,0),1)</f>
        <v>4</v>
      </c>
      <c r="L8" s="92" t="n">
        <v>6</v>
      </c>
      <c r="M8" s="89" t="n">
        <f aca="false">COUNTIF($B8:$K8,"=1")</f>
        <v>4</v>
      </c>
      <c r="N8" s="89" t="n">
        <f aca="false">COUNTIF($B8:$K8,"=2")</f>
        <v>1</v>
      </c>
      <c r="O8" s="89" t="n">
        <f aca="false">COUNTIF($B8:$K8,"=3")</f>
        <v>1</v>
      </c>
      <c r="P8" s="89" t="n">
        <f aca="false">COUNTIF($B8:$K8,"=4")</f>
        <v>3</v>
      </c>
      <c r="Q8" s="93" t="n">
        <f aca="false">SUM(M8:P8)</f>
        <v>9</v>
      </c>
      <c r="IT8" s="90"/>
      <c r="IU8" s="90"/>
    </row>
    <row r="9" customFormat="false" ht="15" hidden="false" customHeight="true" outlineLevel="0" collapsed="false">
      <c r="A9" s="92" t="n">
        <v>7</v>
      </c>
      <c r="B9" s="95" t="n">
        <f aca="false">INDEX($O$26:$O$89,MATCH(CONCATENATE(CHOOSE(ROW()-1,"A","B","C","D","E","F","G","H","I","J","K","L","M"),COLUMN()+1," ",CHOOSE(COLUMN(),"A","B","C","D","E","F","G","H","I","J","K","L","M"),ROW()),$R$26:$R$89,0),1)</f>
        <v>3</v>
      </c>
      <c r="C9" s="96" t="n">
        <f aca="false">INDEX($O$26:$O$89,MATCH(CONCATENATE(CHOOSE(COLUMN(),"A","B","C","D","E","F","G","H","I","J","K","L","M"),ROW()," ",CHOOSE(ROW()-1,"A","B","C","D","E","F","G","H","I","J","K","L","M"),COLUMN()+1),$R$26:$R$89,0),1)</f>
        <v>1</v>
      </c>
      <c r="D9" s="96" t="n">
        <f aca="false">INDEX($O$26:$O$89,MATCH(CONCATENATE(CHOOSE(COLUMN(),"A","B","C","D","E","F","G","H","I","J","K","L","M"),ROW()," ",CHOOSE(ROW()-1,"A","B","C","D","E","F","G","H","I","J","K","L","M"),COLUMN()+1),$R$26:$R$89,0),1)</f>
        <v>1</v>
      </c>
      <c r="E9" s="96" t="n">
        <f aca="false">INDEX($O$26:$O$89,MATCH(CONCATENATE(CHOOSE(COLUMN(),"A","B","C","D","E","F","G","H","I","J","K","L","M"),ROW()," ",CHOOSE(ROW()-1,"A","B","C","D","E","F","G","H","I","J","K","L","M"),COLUMN()+1),$R$26:$R$89,0),1)</f>
        <v>2</v>
      </c>
      <c r="F9" s="96" t="n">
        <f aca="false">INDEX($O$26:$O$89,MATCH(CONCATENATE(CHOOSE(COLUMN(),"A","B","C","D","E","F","G","H","I","J","K","L","M"),ROW()," ",CHOOSE(ROW()-1,"A","B","C","D","E","F","G","H","I","J","K","L","M"),COLUMN()+1),$R$26:$R$89,0),1)</f>
        <v>3</v>
      </c>
      <c r="G9" s="96" t="n">
        <f aca="false">INDEX($O$26:$O$89,MATCH(CONCATENATE(CHOOSE(COLUMN(),"A","B","C","D","E","F","G","H","I","J","K","L","M"),ROW()," ",CHOOSE(ROW()-1,"A","B","C","D","E","F","G","H","I","J","K","L","M"),COLUMN()+1),$R$26:$R$89,0),1)</f>
        <v>1</v>
      </c>
      <c r="H9" s="94"/>
      <c r="I9" s="95" t="n">
        <f aca="false">INDEX($O$26:$O$89,MATCH(CONCATENATE(CHOOSE(ROW()-1,"A","B","C","D","E","F","G","H","I","J","K","L","M"),COLUMN()+1," ",CHOOSE(COLUMN(),"A","B","C","D","E","F","G","H","I","J","K","L","M"),ROW()),$R$26:$R$89,0),1)</f>
        <v>1</v>
      </c>
      <c r="J9" s="95" t="n">
        <f aca="false">INDEX($O$26:$O$89,MATCH(CONCATENATE(CHOOSE(ROW()-1,"A","B","C","D","E","F","G","H","I","J","K","L","M"),COLUMN()+1," ",CHOOSE(COLUMN(),"A","B","C","D","E","F","G","H","I","J","K","L","M"),ROW()),$R$26:$R$89,0),1)</f>
        <v>3</v>
      </c>
      <c r="K9" s="95" t="n">
        <f aca="false">INDEX($O$26:$O$89,MATCH(CONCATENATE(CHOOSE(ROW()-1,"A","B","C","D","E","F","G","H","I","J","K","L","M"),COLUMN()+1," ",CHOOSE(COLUMN(),"A","B","C","D","E","F","G","H","I","J","K","L","M"),ROW()),$R$26:$R$89,0),1)</f>
        <v>3</v>
      </c>
      <c r="L9" s="92" t="n">
        <v>7</v>
      </c>
      <c r="M9" s="89" t="n">
        <f aca="false">COUNTIF($B9:$K9,"=1")</f>
        <v>4</v>
      </c>
      <c r="N9" s="89" t="n">
        <f aca="false">COUNTIF($B9:$K9,"=2")</f>
        <v>1</v>
      </c>
      <c r="O9" s="89" t="n">
        <f aca="false">COUNTIF($B9:$K9,"=3")</f>
        <v>4</v>
      </c>
      <c r="P9" s="89" t="n">
        <f aca="false">COUNTIF($B9:$K9,"=4")</f>
        <v>0</v>
      </c>
      <c r="Q9" s="93" t="n">
        <f aca="false">SUM(M9:P9)</f>
        <v>9</v>
      </c>
      <c r="IT9" s="90"/>
      <c r="IU9" s="90"/>
    </row>
    <row r="10" customFormat="false" ht="15" hidden="false" customHeight="true" outlineLevel="0" collapsed="false">
      <c r="A10" s="92" t="n">
        <v>8</v>
      </c>
      <c r="B10" s="95" t="n">
        <f aca="false">INDEX($O$26:$O$89,MATCH(CONCATENATE(CHOOSE(ROW()-1,"A","B","C","D","E","F","G","H","I","J","K","L","M"),COLUMN()+1," ",CHOOSE(COLUMN(),"A","B","C","D","E","F","G","H","I","J","K","L","M"),ROW()),$R$26:$R$89,0),1)</f>
        <v>2</v>
      </c>
      <c r="C10" s="95" t="n">
        <f aca="false">INDEX($O$26:$O$89,MATCH(CONCATENATE(CHOOSE(ROW()-1,"A","B","C","D","E","F","G","H","I","J","K","L","M"),COLUMN()+1," ",CHOOSE(COLUMN(),"A","B","C","D","E","F","G","H","I","J","K","L","M"),ROW()),$R$26:$R$89,0),1)</f>
        <v>3</v>
      </c>
      <c r="D10" s="96" t="n">
        <f aca="false">INDEX($O$26:$O$89,MATCH(CONCATENATE(CHOOSE(COLUMN(),"A","B","C","D","E","F","G","H","I","J","K","L","M"),ROW()," ",CHOOSE(ROW()-1,"A","B","C","D","E","F","G","H","I","J","K","L","M"),COLUMN()+1),$R$26:$R$89,0),1)</f>
        <v>3</v>
      </c>
      <c r="E10" s="96" t="n">
        <f aca="false">INDEX($O$26:$O$89,MATCH(CONCATENATE(CHOOSE(COLUMN(),"A","B","C","D","E","F","G","H","I","J","K","L","M"),ROW()," ",CHOOSE(ROW()-1,"A","B","C","D","E","F","G","H","I","J","K","L","M"),COLUMN()+1),$R$26:$R$89,0),1)</f>
        <v>1</v>
      </c>
      <c r="F10" s="96" t="n">
        <f aca="false">INDEX($O$26:$O$89,MATCH(CONCATENATE(CHOOSE(COLUMN(),"A","B","C","D","E","F","G","H","I","J","K","L","M"),ROW()," ",CHOOSE(ROW()-1,"A","B","C","D","E","F","G","H","I","J","K","L","M"),COLUMN()+1),$R$26:$R$89,0),1)</f>
        <v>2</v>
      </c>
      <c r="G10" s="96" t="n">
        <f aca="false">INDEX($O$26:$O$89,MATCH(CONCATENATE(CHOOSE(COLUMN(),"A","B","C","D","E","F","G","H","I","J","K","L","M"),ROW()," ",CHOOSE(ROW()-1,"A","B","C","D","E","F","G","H","I","J","K","L","M"),COLUMN()+1),$R$26:$R$89,0),1)</f>
        <v>1</v>
      </c>
      <c r="H10" s="96" t="n">
        <f aca="false">INDEX($O$26:$O$89,MATCH(CONCATENATE(CHOOSE(COLUMN(),"A","B","C","D","E","F","G","H","I","J","K","L","M"),ROW()," ",CHOOSE(ROW()-1,"A","B","C","D","E","F","G","H","I","J","K","L","M"),COLUMN()+1),$R$26:$R$89,0),1)</f>
        <v>1</v>
      </c>
      <c r="I10" s="94"/>
      <c r="J10" s="95" t="n">
        <f aca="false">INDEX($O$26:$O$89,MATCH(CONCATENATE(CHOOSE(ROW()-1,"A","B","C","D","E","F","G","H","I","J","K","L","M"),COLUMN()+1," ",CHOOSE(COLUMN(),"A","B","C","D","E","F","G","H","I","J","K","L","M"),ROW()),$R$26:$R$89,0),1)</f>
        <v>4</v>
      </c>
      <c r="K10" s="95" t="n">
        <f aca="false">INDEX($O$26:$O$89,MATCH(CONCATENATE(CHOOSE(ROW()-1,"A","B","C","D","E","F","G","H","I","J","K","L","M"),COLUMN()+1," ",CHOOSE(COLUMN(),"A","B","C","D","E","F","G","H","I","J","K","L","M"),ROW()),$R$26:$R$89,0),1)</f>
        <v>1</v>
      </c>
      <c r="L10" s="92" t="n">
        <v>8</v>
      </c>
      <c r="M10" s="89" t="n">
        <f aca="false">COUNTIF($B10:$K10,"=1")</f>
        <v>4</v>
      </c>
      <c r="N10" s="89" t="n">
        <f aca="false">COUNTIF($B10:$K10,"=2")</f>
        <v>2</v>
      </c>
      <c r="O10" s="89" t="n">
        <f aca="false">COUNTIF($B10:$K10,"=3")</f>
        <v>2</v>
      </c>
      <c r="P10" s="89" t="n">
        <f aca="false">COUNTIF($B10:$K10,"=4")</f>
        <v>1</v>
      </c>
      <c r="Q10" s="93" t="n">
        <f aca="false">SUM(M10:P10)</f>
        <v>9</v>
      </c>
      <c r="IT10" s="90"/>
      <c r="IU10" s="90"/>
    </row>
    <row r="11" customFormat="false" ht="15" hidden="false" customHeight="true" outlineLevel="0" collapsed="false">
      <c r="A11" s="92" t="n">
        <v>9</v>
      </c>
      <c r="B11" s="95" t="n">
        <f aca="false">INDEX($O$26:$O$89,MATCH(CONCATENATE(CHOOSE(ROW()-1,"A","B","C","D","E","F","G","H","I","J","K","L","M"),COLUMN()+1," ",CHOOSE(COLUMN(),"A","B","C","D","E","F","G","H","I","J","K","L","M"),ROW()),$R$26:$R$89,0),1)</f>
        <v>2</v>
      </c>
      <c r="C11" s="95" t="n">
        <f aca="false">INDEX($O$26:$O$89,MATCH(CONCATENATE(CHOOSE(ROW()-1,"A","B","C","D","E","F","G","H","I","J","K","L","M"),COLUMN()+1," ",CHOOSE(COLUMN(),"A","B","C","D","E","F","G","H","I","J","K","L","M"),ROW()),$R$26:$R$89,0),1)</f>
        <v>4</v>
      </c>
      <c r="D11" s="95" t="n">
        <f aca="false">INDEX($O$26:$O$89,MATCH(CONCATENATE(CHOOSE(ROW()-1,"A","B","C","D","E","F","G","H","I","J","K","L","M"),COLUMN()+1," ",CHOOSE(COLUMN(),"A","B","C","D","E","F","G","H","I","J","K","L","M"),ROW()),$R$26:$R$89,0),1)</f>
        <v>4</v>
      </c>
      <c r="E11" s="96" t="n">
        <f aca="false">INDEX($O$26:$O$89,MATCH(CONCATENATE(CHOOSE(COLUMN(),"A","B","C","D","E","F","G","H","I","J","K","L","M"),ROW()," ",CHOOSE(ROW()-1,"A","B","C","D","E","F","G","H","I","J","K","L","M"),COLUMN()+1),$R$26:$R$89,0),1)</f>
        <v>4</v>
      </c>
      <c r="F11" s="96" t="n">
        <f aca="false">INDEX($O$26:$O$89,MATCH(CONCATENATE(CHOOSE(COLUMN(),"A","B","C","D","E","F","G","H","I","J","K","L","M"),ROW()," ",CHOOSE(ROW()-1,"A","B","C","D","E","F","G","H","I","J","K","L","M"),COLUMN()+1),$R$26:$R$89,0),1)</f>
        <v>1</v>
      </c>
      <c r="G11" s="96" t="n">
        <f aca="false">INDEX($O$26:$O$89,MATCH(CONCATENATE(CHOOSE(COLUMN(),"A","B","C","D","E","F","G","H","I","J","K","L","M"),ROW()," ",CHOOSE(ROW()-1,"A","B","C","D","E","F","G","H","I","J","K","L","M"),COLUMN()+1),$R$26:$R$89,0),1)</f>
        <v>3</v>
      </c>
      <c r="H11" s="96" t="n">
        <f aca="false">INDEX($O$26:$O$89,MATCH(CONCATENATE(CHOOSE(COLUMN(),"A","B","C","D","E","F","G","H","I","J","K","L","M"),ROW()," ",CHOOSE(ROW()-1,"A","B","C","D","E","F","G","H","I","J","K","L","M"),COLUMN()+1),$R$26:$R$89,0),1)</f>
        <v>3</v>
      </c>
      <c r="I11" s="96" t="n">
        <f aca="false">INDEX($O$26:$O$89,MATCH(CONCATENATE(CHOOSE(COLUMN(),"A","B","C","D","E","F","G","H","I","J","K","L","M"),ROW()," ",CHOOSE(ROW()-1,"A","B","C","D","E","F","G","H","I","J","K","L","M"),COLUMN()+1),$R$26:$R$89,0),1)</f>
        <v>4</v>
      </c>
      <c r="J11" s="94"/>
      <c r="K11" s="95" t="n">
        <f aca="false">INDEX($O$26:$O$89,MATCH(CONCATENATE(CHOOSE(ROW()-1,"A","B","C","D","E","F","G","H","I","J","K","L","M"),COLUMN()+1," ",CHOOSE(COLUMN(),"A","B","C","D","E","F","G","H","I","J","K","L","M"),ROW()),$R$26:$R$89,0),1)</f>
        <v>4</v>
      </c>
      <c r="L11" s="92" t="n">
        <v>9</v>
      </c>
      <c r="M11" s="89" t="n">
        <f aca="false">COUNTIF($B11:$K11,"=1")</f>
        <v>1</v>
      </c>
      <c r="N11" s="89" t="n">
        <f aca="false">COUNTIF($B11:$K11,"=2")</f>
        <v>1</v>
      </c>
      <c r="O11" s="89" t="n">
        <f aca="false">COUNTIF($B11:$K11,"=3")</f>
        <v>2</v>
      </c>
      <c r="P11" s="89" t="n">
        <f aca="false">COUNTIF($B11:$K11,"=4")</f>
        <v>5</v>
      </c>
      <c r="Q11" s="93" t="n">
        <f aca="false">SUM(M11:P11)</f>
        <v>9</v>
      </c>
      <c r="IT11" s="90"/>
      <c r="IU11" s="90"/>
    </row>
    <row r="12" customFormat="false" ht="15" hidden="false" customHeight="true" outlineLevel="0" collapsed="false">
      <c r="A12" s="92" t="n">
        <v>10</v>
      </c>
      <c r="B12" s="95" t="n">
        <f aca="false">INDEX($O$26:$O$89,MATCH(CONCATENATE(CHOOSE(ROW()-1,"A","B","C","D","E","F","G","H","I","J","K","L","M"),COLUMN()+1," ",CHOOSE(COLUMN(),"A","B","C","D","E","F","G","H","I","J","K","L","M"),ROW()),$R$26:$R$89,0),1)</f>
        <v>3</v>
      </c>
      <c r="C12" s="95" t="n">
        <f aca="false">INDEX($O$26:$O$89,MATCH(CONCATENATE(CHOOSE(ROW()-1,"A","B","C","D","E","F","G","H","I","J","K","L","M"),COLUMN()+1," ",CHOOSE(COLUMN(),"A","B","C","D","E","F","G","H","I","J","K","L","M"),ROW()),$R$26:$R$89,0),1)</f>
        <v>4</v>
      </c>
      <c r="D12" s="95" t="n">
        <f aca="false">INDEX($O$26:$O$89,MATCH(CONCATENATE(CHOOSE(ROW()-1,"A","B","C","D","E","F","G","H","I","J","K","L","M"),COLUMN()+1," ",CHOOSE(COLUMN(),"A","B","C","D","E","F","G","H","I","J","K","L","M"),ROW()),$R$26:$R$89,0),1)</f>
        <v>2</v>
      </c>
      <c r="E12" s="95" t="n">
        <f aca="false">INDEX($O$26:$O$89,MATCH(CONCATENATE(CHOOSE(ROW()-1,"A","B","C","D","E","F","G","H","I","J","K","L","M"),COLUMN()+1," ",CHOOSE(COLUMN(),"A","B","C","D","E","F","G","H","I","J","K","L","M"),ROW()),$R$26:$R$89,0),1)</f>
        <v>2</v>
      </c>
      <c r="F12" s="96" t="n">
        <f aca="false">INDEX($O$26:$O$89,MATCH(CONCATENATE(CHOOSE(COLUMN(),"A","B","C","D","E","F","G","H","I","J","K","L","M"),ROW()," ",CHOOSE(ROW()-1,"A","B","C","D","E","F","G","H","I","J","K","L","M"),COLUMN()+1),$R$26:$R$89,0),1)</f>
        <v>4</v>
      </c>
      <c r="G12" s="96" t="n">
        <f aca="false">INDEX($O$26:$O$89,MATCH(CONCATENATE(CHOOSE(COLUMN(),"A","B","C","D","E","F","G","H","I","J","K","L","M"),ROW()," ",CHOOSE(ROW()-1,"A","B","C","D","E","F","G","H","I","J","K","L","M"),COLUMN()+1),$R$26:$R$89,0),1)</f>
        <v>4</v>
      </c>
      <c r="H12" s="96" t="n">
        <f aca="false">INDEX($O$26:$O$89,MATCH(CONCATENATE(CHOOSE(COLUMN(),"A","B","C","D","E","F","G","H","I","J","K","L","M"),ROW()," ",CHOOSE(ROW()-1,"A","B","C","D","E","F","G","H","I","J","K","L","M"),COLUMN()+1),$R$26:$R$89,0),1)</f>
        <v>3</v>
      </c>
      <c r="I12" s="96" t="n">
        <f aca="false">INDEX($O$26:$O$89,MATCH(CONCATENATE(CHOOSE(COLUMN(),"A","B","C","D","E","F","G","H","I","J","K","L","M"),ROW()," ",CHOOSE(ROW()-1,"A","B","C","D","E","F","G","H","I","J","K","L","M"),COLUMN()+1),$R$26:$R$89,0),1)</f>
        <v>1</v>
      </c>
      <c r="J12" s="96" t="n">
        <f aca="false">INDEX($O$26:$O$89,MATCH(CONCATENATE(CHOOSE(COLUMN(),"A","B","C","D","E","F","G","H","I","J","K","L","M"),ROW()," ",CHOOSE(ROW()-1,"A","B","C","D","E","F","G","H","I","J","K","L","M"),COLUMN()+1),$R$26:$R$89,0),1)</f>
        <v>4</v>
      </c>
      <c r="K12" s="94"/>
      <c r="L12" s="92" t="n">
        <v>10</v>
      </c>
      <c r="M12" s="89" t="n">
        <f aca="false">COUNTIF($B12:$K12,"=1")</f>
        <v>1</v>
      </c>
      <c r="N12" s="89" t="n">
        <f aca="false">COUNTIF($B12:$K12,"=2")</f>
        <v>2</v>
      </c>
      <c r="O12" s="89" t="n">
        <f aca="false">COUNTIF($B12:$K12,"=3")</f>
        <v>2</v>
      </c>
      <c r="P12" s="89" t="n">
        <f aca="false">COUNTIF($B12:$K12,"=4")</f>
        <v>4</v>
      </c>
      <c r="Q12" s="93" t="n">
        <f aca="false">SUM(M12:P12)</f>
        <v>9</v>
      </c>
      <c r="IT12" s="90"/>
      <c r="IU12" s="90"/>
    </row>
    <row r="13" customFormat="false" ht="15" hidden="false" customHeight="true" outlineLevel="0" collapsed="false">
      <c r="A13" s="91" t="s">
        <v>26</v>
      </c>
      <c r="IT13" s="90"/>
      <c r="IU13" s="90"/>
    </row>
    <row r="14" customFormat="false" ht="15" hidden="false" customHeight="true" outlineLevel="0" collapsed="false">
      <c r="A14" s="92" t="s">
        <v>32</v>
      </c>
      <c r="B14" s="92" t="n">
        <v>1</v>
      </c>
      <c r="C14" s="92" t="n">
        <v>2</v>
      </c>
      <c r="D14" s="92" t="n">
        <v>3</v>
      </c>
      <c r="E14" s="92" t="n">
        <v>4</v>
      </c>
      <c r="F14" s="92" t="n">
        <v>5</v>
      </c>
      <c r="G14" s="92" t="n">
        <v>6</v>
      </c>
      <c r="H14" s="92" t="n">
        <v>7</v>
      </c>
      <c r="I14" s="92" t="n">
        <v>8</v>
      </c>
      <c r="J14" s="92" t="n">
        <v>9</v>
      </c>
      <c r="K14" s="92" t="n">
        <v>10</v>
      </c>
      <c r="M14" s="93" t="s">
        <v>33</v>
      </c>
      <c r="N14" s="93" t="s">
        <v>34</v>
      </c>
      <c r="O14" s="93" t="s">
        <v>33</v>
      </c>
      <c r="P14" s="93" t="s">
        <v>34</v>
      </c>
      <c r="Q14" s="93" t="s">
        <v>33</v>
      </c>
      <c r="IT14" s="90"/>
      <c r="IU14" s="90"/>
    </row>
    <row r="15" customFormat="false" ht="15.75" hidden="false" customHeight="true" outlineLevel="0" collapsed="false">
      <c r="A15" s="92" t="n">
        <v>1</v>
      </c>
      <c r="B15" s="94"/>
      <c r="C15" s="95" t="n">
        <f aca="false">INDEX($P$26:$P$89,MATCH(CONCATENATE(CHOOSE(ROW()-13,"A","B","C","D","E","F","G","H","I","J","K","L","M"),COLUMN()+1," ",CHOOSE(COLUMN(),"A","B","C","D","E","F","G","H","I","J","K","L","M"),ROW()-12),$R$26:$R$89,0),1)</f>
        <v>12</v>
      </c>
      <c r="D15" s="95" t="n">
        <f aca="false">INDEX($P$26:$P$81,MATCH(CONCATENATE(CHOOSE(ROW()-13,"A","B","C","D","E","F","G","H","I","J","K","L","M"),COLUMN()+1," ",CHOOSE(COLUMN(),"A","B","C","D","E","F","G","H","I","J","K","L","M"),ROW()-12),$R$26:$R$81,0),1)</f>
        <v>10</v>
      </c>
      <c r="E15" s="95" t="n">
        <f aca="false">INDEX($P$26:$P$81,MATCH(CONCATENATE(CHOOSE(ROW()-13,"A","B","C","D","E","F","G","H","I","J","K","L","M"),COLUMN()+1," ",CHOOSE(COLUMN(),"A","B","C","D","E","F","G","H","I","J","K","L","M"),ROW()-12),$R$26:$R$81,0),1)</f>
        <v>8</v>
      </c>
      <c r="F15" s="95" t="n">
        <f aca="false">INDEX($P$26:$P$81,MATCH(CONCATENATE(CHOOSE(ROW()-13,"A","B","C","D","E","F","G","H","I","J","K","L","M"),COLUMN()+1," ",CHOOSE(COLUMN(),"A","B","C","D","E","F","G","H","I","J","K","L","M"),ROW()-12),$R$26:$R$81,0),1)</f>
        <v>9</v>
      </c>
      <c r="G15" s="95" t="n">
        <f aca="false">INDEX($P$26:$P$81,MATCH(CONCATENATE(CHOOSE(ROW()-13,"A","B","C","D","E","F","G","H","I","J","K","L","M"),COLUMN()+1," ",CHOOSE(COLUMN(),"A","B","C","D","E","F","G","H","I","J","K","L","M"),ROW()-12),$R$26:$R$81,0),1)</f>
        <v>4</v>
      </c>
      <c r="H15" s="96" t="n">
        <f aca="false">INDEX($P$26:$P$81,MATCH(CONCATENATE(CHOOSE(COLUMN(),"A","B","C","D","E","F","G","H","I","J","K","L","M"),ROW()-12," ",CHOOSE(ROW()-13,"A","B","C","D","E","F","G","H","I","J","K","L","M"),COLUMN()+1),$R$26:$R$81,0),1)</f>
        <v>1</v>
      </c>
      <c r="I15" s="96" t="n">
        <f aca="false">INDEX($P$26:$P$81,MATCH(CONCATENATE(CHOOSE(COLUMN(),"A","B","C","D","E","F","G","H","I","J","K","L","M"),ROW()-12," ",CHOOSE(ROW()-13,"A","B","C","D","E","F","G","H","I","J","K","L","M"),COLUMN()+1),$R$26:$R$81,0),1)</f>
        <v>3</v>
      </c>
      <c r="J15" s="96" t="n">
        <f aca="false">INDEX($P$26:$P$81,MATCH(CONCATENATE(CHOOSE(COLUMN(),"A","B","C","D","E","F","G","H","I","J","K","L","M"),ROW()-12," ",CHOOSE(ROW()-13,"A","B","C","D","E","F","G","H","I","J","K","L","M"),COLUMN()+1),$R$26:$R$81,0),1)</f>
        <v>2</v>
      </c>
      <c r="K15" s="96" t="n">
        <f aca="false">INDEX($P$26:$P$81,MATCH(CONCATENATE(CHOOSE(COLUMN(),"A","B","C","D","E","F","G","H","I","J","K","L","M"),ROW()-12," ",CHOOSE(ROW()-13,"A","B","C","D","E","F","G","H","I","J","K","L","M"),COLUMN()+1),$R$26:$R$81,0),1)</f>
        <v>11</v>
      </c>
      <c r="L15" s="92" t="n">
        <v>1</v>
      </c>
      <c r="M15" s="89" t="n">
        <v>4</v>
      </c>
      <c r="N15" s="89" t="n">
        <v>3</v>
      </c>
      <c r="O15" s="89" t="n">
        <v>5</v>
      </c>
      <c r="S15" s="89" t="n">
        <f aca="false">SUM($M15:$R15)</f>
        <v>12</v>
      </c>
    </row>
    <row r="16" customFormat="false" ht="15" hidden="false" customHeight="true" outlineLevel="0" collapsed="false">
      <c r="A16" s="92" t="n">
        <v>2</v>
      </c>
      <c r="B16" s="96" t="n">
        <f aca="false">INDEX($P$26:$P$89,MATCH(CONCATENATE(CHOOSE(COLUMN(),"A","B","C","D","E","F","G","H","I","J","K","L","M"),ROW()-12," ",CHOOSE(ROW()-13,"A","B","C","D","E","F","G","H","I","J","K","L","M"),COLUMN()+1),$R$26:$R$89,0),1)</f>
        <v>12</v>
      </c>
      <c r="C16" s="94"/>
      <c r="D16" s="95" t="n">
        <f aca="false">INDEX($P$26:$P$81,MATCH(CONCATENATE(CHOOSE(ROW()-13,"A","B","C","D","E","F","G","H","I","J","K","L","M"),COLUMN()+1," ",CHOOSE(COLUMN(),"A","B","C","D","E","F","G","H","I","J","K","L","M"),ROW()-12),$R$26:$R$81,0),1)</f>
        <v>11</v>
      </c>
      <c r="E16" s="95" t="n">
        <f aca="false">INDEX($P$26:$P$81,MATCH(CONCATENATE(CHOOSE(ROW()-13,"A","B","C","D","E","F","G","H","I","J","K","L","M"),COLUMN()+1," ",CHOOSE(COLUMN(),"A","B","C","D","E","F","G","H","I","J","K","L","M"),ROW()-12),$R$26:$R$81,0),1)</f>
        <v>10</v>
      </c>
      <c r="F16" s="95" t="n">
        <f aca="false">INDEX($P$26:$P$81,MATCH(CONCATENATE(CHOOSE(ROW()-13,"A","B","C","D","E","F","G","H","I","J","K","L","M"),COLUMN()+1," ",CHOOSE(COLUMN(),"A","B","C","D","E","F","G","H","I","J","K","L","M"),ROW()-12),$R$26:$R$81,0),1)</f>
        <v>8</v>
      </c>
      <c r="G16" s="95" t="n">
        <f aca="false">INDEX($P$26:$P$81,MATCH(CONCATENATE(CHOOSE(ROW()-13,"A","B","C","D","E","F","G","H","I","J","K","L","M"),COLUMN()+1," ",CHOOSE(COLUMN(),"A","B","C","D","E","F","G","H","I","J","K","L","M"),ROW()-12),$R$26:$R$81,0),1)</f>
        <v>7</v>
      </c>
      <c r="H16" s="95" t="n">
        <f aca="false">INDEX($P$26:$P$81,MATCH(CONCATENATE(CHOOSE(ROW()-13,"A","B","C","D","E","F","G","H","I","J","K","L","M"),COLUMN()+1," ",CHOOSE(COLUMN(),"A","B","C","D","E","F","G","H","I","J","K","L","M"),ROW()-12),$R$26:$R$81,0),1)</f>
        <v>3</v>
      </c>
      <c r="I16" s="96" t="n">
        <f aca="false">INDEX($P$26:$P$81,MATCH(CONCATENATE(CHOOSE(COLUMN(),"A","B","C","D","E","F","G","H","I","J","K","L","M"),ROW()-12," ",CHOOSE(ROW()-13,"A","B","C","D","E","F","G","H","I","J","K","L","M"),COLUMN()+1),$R$26:$R$81,0),1)</f>
        <v>2</v>
      </c>
      <c r="J16" s="96" t="n">
        <f aca="false">INDEX($P$26:$P$81,MATCH(CONCATENATE(CHOOSE(COLUMN(),"A","B","C","D","E","F","G","H","I","J","K","L","M"),ROW()-12," ",CHOOSE(ROW()-13,"A","B","C","D","E","F","G","H","I","J","K","L","M"),COLUMN()+1),$R$26:$R$81,0),1)</f>
        <v>1</v>
      </c>
      <c r="K16" s="96" t="n">
        <f aca="false">INDEX($P$26:$P$81,MATCH(CONCATENATE(CHOOSE(COLUMN(),"A","B","C","D","E","F","G","H","I","J","K","L","M"),ROW()-12," ",CHOOSE(ROW()-13,"A","B","C","D","E","F","G","H","I","J","K","L","M"),COLUMN()+1),$R$26:$R$81,0),1)</f>
        <v>9</v>
      </c>
      <c r="L16" s="92" t="n">
        <v>2</v>
      </c>
      <c r="M16" s="89" t="n">
        <v>3</v>
      </c>
      <c r="N16" s="89" t="n">
        <v>3</v>
      </c>
      <c r="O16" s="89" t="n">
        <v>6</v>
      </c>
      <c r="R16" s="93"/>
      <c r="S16" s="89" t="n">
        <f aca="false">SUM($M16:$R16)</f>
        <v>12</v>
      </c>
      <c r="IT16" s="90"/>
      <c r="IU16" s="90"/>
    </row>
    <row r="17" customFormat="false" ht="15" hidden="false" customHeight="true" outlineLevel="0" collapsed="false">
      <c r="A17" s="92" t="n">
        <v>3</v>
      </c>
      <c r="B17" s="96" t="n">
        <f aca="false">INDEX($P$26:$P$89,MATCH(CONCATENATE(CHOOSE(COLUMN(),"A","B","C","D","E","F","G","H","I","J","K","L","M"),ROW()-12," ",CHOOSE(ROW()-13,"A","B","C","D","E","F","G","H","I","J","K","L","M"),COLUMN()+1),$R$26:$R$89,0),1)</f>
        <v>10</v>
      </c>
      <c r="C17" s="96" t="n">
        <f aca="false">INDEX($P$26:$P$81,MATCH(CONCATENATE(CHOOSE(COLUMN(),"A","B","C","D","E","F","G","H","I","J","K","L","M"),ROW()-12," ",CHOOSE(ROW()-13,"A","B","C","D","E","F","G","H","I","J","K","L","M"),COLUMN()+1),$R$26:$R$81,0),1)</f>
        <v>11</v>
      </c>
      <c r="D17" s="94"/>
      <c r="E17" s="95" t="n">
        <f aca="false">INDEX($P$26:$P$81,MATCH(CONCATENATE(CHOOSE(ROW()-13,"A","B","C","D","E","F","G","H","I","J","K","L","M"),COLUMN()+1," ",CHOOSE(COLUMN(),"A","B","C","D","E","F","G","H","I","J","K","L","M"),ROW()-12),$R$26:$R$81,0),1)</f>
        <v>9</v>
      </c>
      <c r="F17" s="95" t="n">
        <f aca="false">INDEX($P$26:$P$81,MATCH(CONCATENATE(CHOOSE(ROW()-13,"A","B","C","D","E","F","G","H","I","J","K","L","M"),COLUMN()+1," ",CHOOSE(COLUMN(),"A","B","C","D","E","F","G","H","I","J","K","L","M"),ROW()-12),$R$26:$R$81,0),1)</f>
        <v>6</v>
      </c>
      <c r="G17" s="95" t="n">
        <f aca="false">INDEX($P$26:$P$81,MATCH(CONCATENATE(CHOOSE(ROW()-13,"A","B","C","D","E","F","G","H","I","J","K","L","M"),COLUMN()+1," ",CHOOSE(COLUMN(),"A","B","C","D","E","F","G","H","I","J","K","L","M"),ROW()-12),$R$26:$R$81,0),1)</f>
        <v>8</v>
      </c>
      <c r="H17" s="95" t="n">
        <f aca="false">INDEX($P$26:$P$81,MATCH(CONCATENATE(CHOOSE(ROW()-13,"A","B","C","D","E","F","G","H","I","J","K","L","M"),COLUMN()+1," ",CHOOSE(COLUMN(),"A","B","C","D","E","F","G","H","I","J","K","L","M"),ROW()-12),$R$26:$R$81,0),1)</f>
        <v>2</v>
      </c>
      <c r="I17" s="95" t="n">
        <f aca="false">INDEX($P$26:$P$81,MATCH(CONCATENATE(CHOOSE(ROW()-13,"A","B","C","D","E","F","G","H","I","J","K","L","M"),COLUMN()+1," ",CHOOSE(COLUMN(),"A","B","C","D","E","F","G","H","I","J","K","L","M"),ROW()-12),$R$26:$R$81,0),1)</f>
        <v>7</v>
      </c>
      <c r="J17" s="96" t="n">
        <f aca="false">INDEX($P$26:$P$81,MATCH(CONCATENATE(CHOOSE(COLUMN(),"A","B","C","D","E","F","G","H","I","J","K","L","M"),ROW()-12," ",CHOOSE(ROW()-13,"A","B","C","D","E","F","G","H","I","J","K","L","M"),COLUMN()+1),$R$26:$R$81,0),1)</f>
        <v>5</v>
      </c>
      <c r="K17" s="96" t="n">
        <f aca="false">INDEX($P$26:$P$81,MATCH(CONCATENATE(CHOOSE(COLUMN(),"A","B","C","D","E","F","G","H","I","J","K","L","M"),ROW()-12," ",CHOOSE(ROW()-13,"A","B","C","D","E","F","G","H","I","J","K","L","M"),COLUMN()+1),$R$26:$R$81,0),1)</f>
        <v>1</v>
      </c>
      <c r="L17" s="92" t="n">
        <v>3</v>
      </c>
      <c r="M17" s="89" t="n">
        <v>2</v>
      </c>
      <c r="N17" s="89" t="n">
        <v>2</v>
      </c>
      <c r="O17" s="89" t="n">
        <v>7</v>
      </c>
      <c r="P17" s="89" t="n">
        <v>1</v>
      </c>
      <c r="S17" s="89" t="n">
        <f aca="false">SUM($M17:$R17)</f>
        <v>12</v>
      </c>
      <c r="IT17" s="90"/>
      <c r="IU17" s="90"/>
    </row>
    <row r="18" customFormat="false" ht="15" hidden="false" customHeight="true" outlineLevel="0" collapsed="false">
      <c r="A18" s="92" t="n">
        <v>4</v>
      </c>
      <c r="B18" s="96" t="n">
        <f aca="false">INDEX($P$26:$P$89,MATCH(CONCATENATE(CHOOSE(COLUMN(),"A","B","C","D","E","F","G","H","I","J","K","L","M"),ROW()-12," ",CHOOSE(ROW()-13,"A","B","C","D","E","F","G","H","I","J","K","L","M"),COLUMN()+1),$R$26:$R$89,0),1)</f>
        <v>8</v>
      </c>
      <c r="C18" s="96" t="n">
        <f aca="false">INDEX($P$26:$P$81,MATCH(CONCATENATE(CHOOSE(COLUMN(),"A","B","C","D","E","F","G","H","I","J","K","L","M"),ROW()-12," ",CHOOSE(ROW()-13,"A","B","C","D","E","F","G","H","I","J","K","L","M"),COLUMN()+1),$R$26:$R$81,0),1)</f>
        <v>10</v>
      </c>
      <c r="D18" s="96" t="n">
        <f aca="false">INDEX($P$26:$P$81,MATCH(CONCATENATE(CHOOSE(COLUMN(),"A","B","C","D","E","F","G","H","I","J","K","L","M"),ROW()-12," ",CHOOSE(ROW()-13,"A","B","C","D","E","F","G","H","I","J","K","L","M"),COLUMN()+1),$R$26:$R$81,0),1)</f>
        <v>9</v>
      </c>
      <c r="E18" s="94"/>
      <c r="F18" s="95" t="n">
        <f aca="false">INDEX($P$26:$P$81,MATCH(CONCATENATE(CHOOSE(ROW()-13,"A","B","C","D","E","F","G","H","I","J","K","L","M"),COLUMN()+1," ",CHOOSE(COLUMN(),"A","B","C","D","E","F","G","H","I","J","K","L","M"),ROW()-12),$R$26:$R$81,0),1)</f>
        <v>11</v>
      </c>
      <c r="G18" s="95" t="n">
        <f aca="false">INDEX($P$26:$P$81,MATCH(CONCATENATE(CHOOSE(ROW()-13,"A","B","C","D","E","F","G","H","I","J","K","L","M"),COLUMN()+1," ",CHOOSE(COLUMN(),"A","B","C","D","E","F","G","H","I","J","K","L","M"),ROW()-12),$R$26:$R$81,0),1)</f>
        <v>6</v>
      </c>
      <c r="H18" s="95" t="n">
        <f aca="false">INDEX($P$26:$P$81,MATCH(CONCATENATE(CHOOSE(ROW()-13,"A","B","C","D","E","F","G","H","I","J","K","L","M"),COLUMN()+1," ",CHOOSE(COLUMN(),"A","B","C","D","E","F","G","H","I","J","K","L","M"),ROW()-12),$R$26:$R$81,0),1)</f>
        <v>7</v>
      </c>
      <c r="I18" s="95" t="n">
        <f aca="false">INDEX($P$26:$P$81,MATCH(CONCATENATE(CHOOSE(ROW()-13,"A","B","C","D","E","F","G","H","I","J","K","L","M"),COLUMN()+1," ",CHOOSE(COLUMN(),"A","B","C","D","E","F","G","H","I","J","K","L","M"),ROW()-12),$R$26:$R$81,0),1)</f>
        <v>1</v>
      </c>
      <c r="J18" s="95" t="n">
        <f aca="false">INDEX($P$26:$P$81,MATCH(CONCATENATE(CHOOSE(ROW()-13,"A","B","C","D","E","F","G","H","I","J","K","L","M"),COLUMN()+1," ",CHOOSE(COLUMN(),"A","B","C","D","E","F","G","H","I","J","K","L","M"),ROW()-12),$R$26:$R$81,0),1)</f>
        <v>4</v>
      </c>
      <c r="K18" s="96" t="n">
        <f aca="false">INDEX($P$26:$P$81,MATCH(CONCATENATE(CHOOSE(COLUMN(),"A","B","C","D","E","F","G","H","I","J","K","L","M"),ROW()-12," ",CHOOSE(ROW()-13,"A","B","C","D","E","F","G","H","I","J","K","L","M"),COLUMN()+1),$R$26:$R$81,0),1)</f>
        <v>5</v>
      </c>
      <c r="L18" s="92" t="n">
        <v>4</v>
      </c>
      <c r="M18" s="89" t="n">
        <v>1</v>
      </c>
      <c r="N18" s="89" t="n">
        <v>2</v>
      </c>
      <c r="O18" s="89" t="n">
        <v>8</v>
      </c>
      <c r="P18" s="89" t="n">
        <v>1</v>
      </c>
      <c r="S18" s="89" t="n">
        <f aca="false">SUM($M18:$R18)</f>
        <v>12</v>
      </c>
      <c r="IT18" s="90"/>
      <c r="IU18" s="90"/>
    </row>
    <row r="19" customFormat="false" ht="15" hidden="false" customHeight="true" outlineLevel="0" collapsed="false">
      <c r="A19" s="92" t="n">
        <v>5</v>
      </c>
      <c r="B19" s="96" t="n">
        <f aca="false">INDEX($P$26:$P$89,MATCH(CONCATENATE(CHOOSE(COLUMN(),"A","B","C","D","E","F","G","H","I","J","K","L","M"),ROW()-12," ",CHOOSE(ROW()-13,"A","B","C","D","E","F","G","H","I","J","K","L","M"),COLUMN()+1),$R$26:$R$89,0),1)</f>
        <v>9</v>
      </c>
      <c r="C19" s="96" t="n">
        <f aca="false">INDEX($P$26:$P$81,MATCH(CONCATENATE(CHOOSE(COLUMN(),"A","B","C","D","E","F","G","H","I","J","K","L","M"),ROW()-12," ",CHOOSE(ROW()-13,"A","B","C","D","E","F","G","H","I","J","K","L","M"),COLUMN()+1),$R$26:$R$81,0),1)</f>
        <v>8</v>
      </c>
      <c r="D19" s="96" t="n">
        <f aca="false">INDEX($P$26:$P$81,MATCH(CONCATENATE(CHOOSE(COLUMN(),"A","B","C","D","E","F","G","H","I","J","K","L","M"),ROW()-12," ",CHOOSE(ROW()-13,"A","B","C","D","E","F","G","H","I","J","K","L","M"),COLUMN()+1),$R$26:$R$81,0),1)</f>
        <v>6</v>
      </c>
      <c r="E19" s="96" t="n">
        <f aca="false">INDEX($P$26:$P$81,MATCH(CONCATENATE(CHOOSE(COLUMN(),"A","B","C","D","E","F","G","H","I","J","K","L","M"),ROW()-12," ",CHOOSE(ROW()-13,"A","B","C","D","E","F","G","H","I","J","K","L","M"),COLUMN()+1),$R$26:$R$81,0),1)</f>
        <v>11</v>
      </c>
      <c r="F19" s="94"/>
      <c r="G19" s="95" t="n">
        <f aca="false">INDEX($P$26:$P$81,MATCH(CONCATENATE(CHOOSE(ROW()-13,"A","B","C","D","E","F","G","H","I","J","K","L","M"),COLUMN()+1," ",CHOOSE(COLUMN(),"A","B","C","D","E","F","G","H","I","J","K","L","M"),ROW()-12),$R$26:$R$81,0),1)</f>
        <v>10</v>
      </c>
      <c r="H19" s="95" t="n">
        <f aca="false">INDEX($P$26:$P$81,MATCH(CONCATENATE(CHOOSE(ROW()-13,"A","B","C","D","E","F","G","H","I","J","K","L","M"),COLUMN()+1," ",CHOOSE(COLUMN(),"A","B","C","D","E","F","G","H","I","J","K","L","M"),ROW()-12),$R$26:$R$81,0),1)</f>
        <v>5</v>
      </c>
      <c r="I19" s="95" t="n">
        <f aca="false">INDEX($P$26:$P$81,MATCH(CONCATENATE(CHOOSE(ROW()-13,"A","B","C","D","E","F","G","H","I","J","K","L","M"),COLUMN()+1," ",CHOOSE(COLUMN(),"A","B","C","D","E","F","G","H","I","J","K","L","M"),ROW()-12),$R$26:$R$81,0),1)</f>
        <v>4</v>
      </c>
      <c r="J19" s="95" t="n">
        <f aca="false">INDEX($P$26:$P$81,MATCH(CONCATENATE(CHOOSE(ROW()-13,"A","B","C","D","E","F","G","H","I","J","K","L","M"),COLUMN()+1," ",CHOOSE(COLUMN(),"A","B","C","D","E","F","G","H","I","J","K","L","M"),ROW()-12),$R$26:$R$81,0),1)</f>
        <v>7</v>
      </c>
      <c r="K19" s="95" t="n">
        <f aca="false">INDEX($P$26:$P$81,MATCH(CONCATENATE(CHOOSE(ROW()-13,"A","B","C","D","E","F","G","H","I","J","K","L","M"),COLUMN()+1," ",CHOOSE(COLUMN(),"A","B","C","D","E","F","G","H","I","J","K","L","M"),ROW()-12),$R$26:$R$81,0),1)</f>
        <v>3</v>
      </c>
      <c r="L19" s="92" t="n">
        <v>5</v>
      </c>
      <c r="N19" s="89" t="n">
        <v>2</v>
      </c>
      <c r="O19" s="89" t="n">
        <v>9</v>
      </c>
      <c r="P19" s="89" t="n">
        <v>1</v>
      </c>
      <c r="S19" s="89" t="n">
        <f aca="false">SUM($M19:$R19)</f>
        <v>12</v>
      </c>
      <c r="IT19" s="90"/>
      <c r="IU19" s="90"/>
    </row>
    <row r="20" customFormat="false" ht="15" hidden="false" customHeight="true" outlineLevel="0" collapsed="false">
      <c r="A20" s="92" t="n">
        <v>6</v>
      </c>
      <c r="B20" s="96" t="n">
        <f aca="false">INDEX($P$26:$P$89,MATCH(CONCATENATE(CHOOSE(COLUMN(),"A","B","C","D","E","F","G","H","I","J","K","L","M"),ROW()-12," ",CHOOSE(ROW()-13,"A","B","C","D","E","F","G","H","I","J","K","L","M"),COLUMN()+1),$R$26:$R$89,0),1)</f>
        <v>4</v>
      </c>
      <c r="C20" s="96" t="n">
        <f aca="false">INDEX($P$26:$P$81,MATCH(CONCATENATE(CHOOSE(COLUMN(),"A","B","C","D","E","F","G","H","I","J","K","L","M"),ROW()-12," ",CHOOSE(ROW()-13,"A","B","C","D","E","F","G","H","I","J","K","L","M"),COLUMN()+1),$R$26:$R$81,0),1)</f>
        <v>7</v>
      </c>
      <c r="D20" s="96" t="n">
        <f aca="false">INDEX($P$26:$P$81,MATCH(CONCATENATE(CHOOSE(COLUMN(),"A","B","C","D","E","F","G","H","I","J","K","L","M"),ROW()-12," ",CHOOSE(ROW()-13,"A","B","C","D","E","F","G","H","I","J","K","L","M"),COLUMN()+1),$R$26:$R$81,0),1)</f>
        <v>8</v>
      </c>
      <c r="E20" s="96" t="n">
        <f aca="false">INDEX($P$26:$P$81,MATCH(CONCATENATE(CHOOSE(COLUMN(),"A","B","C","D","E","F","G","H","I","J","K","L","M"),ROW()-12," ",CHOOSE(ROW()-13,"A","B","C","D","E","F","G","H","I","J","K","L","M"),COLUMN()+1),$R$26:$R$81,0),1)</f>
        <v>6</v>
      </c>
      <c r="F20" s="96" t="n">
        <f aca="false">INDEX($P$26:$P$81,MATCH(CONCATENATE(CHOOSE(COLUMN(),"A","B","C","D","E","F","G","H","I","J","K","L","M"),ROW()-12," ",CHOOSE(ROW()-13,"A","B","C","D","E","F","G","H","I","J","K","L","M"),COLUMN()+1),$R$26:$R$81,0),1)</f>
        <v>10</v>
      </c>
      <c r="G20" s="94"/>
      <c r="H20" s="95" t="n">
        <f aca="false">INDEX($P$26:$P$81,MATCH(CONCATENATE(CHOOSE(ROW()-13,"A","B","C","D","E","F","G","H","I","J","K","L","M"),COLUMN()+1," ",CHOOSE(COLUMN(),"A","B","C","D","E","F","G","H","I","J","K","L","M"),ROW()-12),$R$26:$R$81,0),1)</f>
        <v>9</v>
      </c>
      <c r="I20" s="95" t="n">
        <f aca="false">INDEX($P$26:$P$81,MATCH(CONCATENATE(CHOOSE(ROW()-13,"A","B","C","D","E","F","G","H","I","J","K","L","M"),COLUMN()+1," ",CHOOSE(COLUMN(),"A","B","C","D","E","F","G","H","I","J","K","L","M"),ROW()-12),$R$26:$R$81,0),1)</f>
        <v>5</v>
      </c>
      <c r="J20" s="95" t="n">
        <f aca="false">INDEX($P$26:$P$81,MATCH(CONCATENATE(CHOOSE(ROW()-13,"A","B","C","D","E","F","G","H","I","J","K","L","M"),COLUMN()+1," ",CHOOSE(COLUMN(),"A","B","C","D","E","F","G","H","I","J","K","L","M"),ROW()-12),$R$26:$R$81,0),1)</f>
        <v>3</v>
      </c>
      <c r="K20" s="95" t="n">
        <f aca="false">INDEX($P$26:$P$81,MATCH(CONCATENATE(CHOOSE(ROW()-13,"A","B","C","D","E","F","G","H","I","J","K","L","M"),COLUMN()+1," ",CHOOSE(COLUMN(),"A","B","C","D","E","F","G","H","I","J","K","L","M"),ROW()-12),$R$26:$R$81,0),1)</f>
        <v>2</v>
      </c>
      <c r="L20" s="92" t="n">
        <v>6</v>
      </c>
      <c r="N20" s="89" t="n">
        <v>1</v>
      </c>
      <c r="O20" s="89" t="n">
        <v>9</v>
      </c>
      <c r="P20" s="89" t="n">
        <v>2</v>
      </c>
      <c r="S20" s="89" t="n">
        <f aca="false">SUM($M20:$R20)</f>
        <v>12</v>
      </c>
      <c r="IT20" s="90"/>
      <c r="IU20" s="90"/>
    </row>
    <row r="21" customFormat="false" ht="15" hidden="false" customHeight="true" outlineLevel="0" collapsed="false">
      <c r="A21" s="92" t="n">
        <v>7</v>
      </c>
      <c r="B21" s="95" t="n">
        <f aca="false">INDEX($P$26:$P$81,MATCH(CONCATENATE(CHOOSE(ROW()-13,"A","B","C","D","E","F","G","H","I","J","K","L","M"),COLUMN()+1," ",CHOOSE(COLUMN(),"A","B","C","D","E","F","G","H","I","J","K","L","M"),ROW()-12),$R$26:$R$81,0),1)</f>
        <v>1</v>
      </c>
      <c r="C21" s="96" t="n">
        <f aca="false">INDEX($P$26:$P$81,MATCH(CONCATENATE(CHOOSE(COLUMN(),"A","B","C","D","E","F","G","H","I","J","K","L","M"),ROW()-12," ",CHOOSE(ROW()-13,"A","B","C","D","E","F","G","H","I","J","K","L","M"),COLUMN()+1),$R$26:$R$81,0),1)</f>
        <v>3</v>
      </c>
      <c r="D21" s="96" t="n">
        <f aca="false">INDEX($P$26:$P$81,MATCH(CONCATENATE(CHOOSE(COLUMN(),"A","B","C","D","E","F","G","H","I","J","K","L","M"),ROW()-12," ",CHOOSE(ROW()-13,"A","B","C","D","E","F","G","H","I","J","K","L","M"),COLUMN()+1),$R$26:$R$81,0),1)</f>
        <v>2</v>
      </c>
      <c r="E21" s="96" t="n">
        <f aca="false">INDEX($P$26:$P$81,MATCH(CONCATENATE(CHOOSE(COLUMN(),"A","B","C","D","E","F","G","H","I","J","K","L","M"),ROW()-12," ",CHOOSE(ROW()-13,"A","B","C","D","E","F","G","H","I","J","K","L","M"),COLUMN()+1),$R$26:$R$81,0),1)</f>
        <v>7</v>
      </c>
      <c r="F21" s="96" t="n">
        <f aca="false">INDEX($P$26:$P$81,MATCH(CONCATENATE(CHOOSE(COLUMN(),"A","B","C","D","E","F","G","H","I","J","K","L","M"),ROW()-12," ",CHOOSE(ROW()-13,"A","B","C","D","E","F","G","H","I","J","K","L","M"),COLUMN()+1),$R$26:$R$81,0),1)</f>
        <v>5</v>
      </c>
      <c r="G21" s="96" t="n">
        <f aca="false">INDEX($P$26:$P$81,MATCH(CONCATENATE(CHOOSE(COLUMN(),"A","B","C","D","E","F","G","H","I","J","K","L","M"),ROW()-12," ",CHOOSE(ROW()-13,"A","B","C","D","E","F","G","H","I","J","K","L","M"),COLUMN()+1),$R$26:$R$81,0),1)</f>
        <v>9</v>
      </c>
      <c r="H21" s="94"/>
      <c r="I21" s="95" t="n">
        <f aca="false">INDEX($P$26:$P$81,MATCH(CONCATENATE(CHOOSE(ROW()-13,"A","B","C","D","E","F","G","H","I","J","K","L","M"),COLUMN()+1," ",CHOOSE(COLUMN(),"A","B","C","D","E","F","G","H","I","J","K","L","M"),ROW()-12),$R$26:$R$81,0),1)</f>
        <v>8</v>
      </c>
      <c r="J21" s="95" t="n">
        <f aca="false">INDEX($P$26:$P$81,MATCH(CONCATENATE(CHOOSE(ROW()-13,"A","B","C","D","E","F","G","H","I","J","K","L","M"),COLUMN()+1," ",CHOOSE(COLUMN(),"A","B","C","D","E","F","G","H","I","J","K","L","M"),ROW()-12),$R$26:$R$81,0),1)</f>
        <v>6</v>
      </c>
      <c r="K21" s="95" t="n">
        <f aca="false">INDEX($P$26:$P$81,MATCH(CONCATENATE(CHOOSE(ROW()-13,"A","B","C","D","E","F","G","H","I","J","K","L","M"),COLUMN()+1," ",CHOOSE(COLUMN(),"A","B","C","D","E","F","G","H","I","J","K","L","M"),ROW()-12),$R$26:$R$81,0),1)</f>
        <v>4</v>
      </c>
      <c r="L21" s="92" t="n">
        <v>7</v>
      </c>
      <c r="M21" s="89" t="n">
        <v>9</v>
      </c>
      <c r="N21" s="89" t="n">
        <v>3</v>
      </c>
      <c r="S21" s="89" t="n">
        <f aca="false">SUM($M21:$R21)</f>
        <v>12</v>
      </c>
      <c r="IT21" s="90"/>
      <c r="IU21" s="90"/>
    </row>
    <row r="22" customFormat="false" ht="15" hidden="false" customHeight="true" outlineLevel="0" collapsed="false">
      <c r="A22" s="92" t="n">
        <v>8</v>
      </c>
      <c r="B22" s="95" t="n">
        <f aca="false">INDEX($P$26:$P$81,MATCH(CONCATENATE(CHOOSE(ROW()-13,"A","B","C","D","E","F","G","H","I","J","K","L","M"),COLUMN()+1," ",CHOOSE(COLUMN(),"A","B","C","D","E","F","G","H","I","J","K","L","M"),ROW()-12),$R$26:$R$81,0),1)</f>
        <v>3</v>
      </c>
      <c r="C22" s="95" t="n">
        <f aca="false">INDEX($P$26:$P$81,MATCH(CONCATENATE(CHOOSE(ROW()-13,"A","B","C","D","E","F","G","H","I","J","K","L","M"),COLUMN()+1," ",CHOOSE(COLUMN(),"A","B","C","D","E","F","G","H","I","J","K","L","M"),ROW()-12),$R$26:$R$81,0),1)</f>
        <v>2</v>
      </c>
      <c r="D22" s="96" t="n">
        <f aca="false">INDEX($P$26:$P$81,MATCH(CONCATENATE(CHOOSE(COLUMN(),"A","B","C","D","E","F","G","H","I","J","K","L","M"),ROW()-12," ",CHOOSE(ROW()-13,"A","B","C","D","E","F","G","H","I","J","K","L","M"),COLUMN()+1),$R$26:$R$81,0),1)</f>
        <v>7</v>
      </c>
      <c r="E22" s="96" t="n">
        <f aca="false">INDEX($P$26:$P$81,MATCH(CONCATENATE(CHOOSE(COLUMN(),"A","B","C","D","E","F","G","H","I","J","K","L","M"),ROW()-12," ",CHOOSE(ROW()-13,"A","B","C","D","E","F","G","H","I","J","K","L","M"),COLUMN()+1),$R$26:$R$81,0),1)</f>
        <v>1</v>
      </c>
      <c r="F22" s="96" t="n">
        <f aca="false">INDEX($P$26:$P$81,MATCH(CONCATENATE(CHOOSE(COLUMN(),"A","B","C","D","E","F","G","H","I","J","K","L","M"),ROW()-12," ",CHOOSE(ROW()-13,"A","B","C","D","E","F","G","H","I","J","K","L","M"),COLUMN()+1),$R$26:$R$81,0),1)</f>
        <v>4</v>
      </c>
      <c r="G22" s="96" t="n">
        <f aca="false">INDEX($P$26:$P$81,MATCH(CONCATENATE(CHOOSE(COLUMN(),"A","B","C","D","E","F","G","H","I","J","K","L","M"),ROW()-12," ",CHOOSE(ROW()-13,"A","B","C","D","E","F","G","H","I","J","K","L","M"),COLUMN()+1),$R$26:$R$81,0),1)</f>
        <v>5</v>
      </c>
      <c r="H22" s="96" t="n">
        <f aca="false">INDEX($P$26:$P$81,MATCH(CONCATENATE(CHOOSE(COLUMN(),"A","B","C","D","E","F","G","H","I","J","K","L","M"),ROW()-12," ",CHOOSE(ROW()-13,"A","B","C","D","E","F","G","H","I","J","K","L","M"),COLUMN()+1),$R$26:$R$81,0),1)</f>
        <v>8</v>
      </c>
      <c r="I22" s="94"/>
      <c r="J22" s="95" t="n">
        <f aca="false">INDEX($P$26:$P$81,MATCH(CONCATENATE(CHOOSE(ROW()-13,"A","B","C","D","E","F","G","H","I","J","K","L","M"),COLUMN()+1," ",CHOOSE(COLUMN(),"A","B","C","D","E","F","G","H","I","J","K","L","M"),ROW()-12),$R$26:$R$81,0),1)</f>
        <v>11</v>
      </c>
      <c r="K22" s="95" t="n">
        <f aca="false">INDEX($P$26:$P$81,MATCH(CONCATENATE(CHOOSE(ROW()-13,"A","B","C","D","E","F","G","H","I","J","K","L","M"),COLUMN()+1," ",CHOOSE(COLUMN(),"A","B","C","D","E","F","G","H","I","J","K","L","M"),ROW()-12),$R$26:$R$81,0),1)</f>
        <v>6</v>
      </c>
      <c r="L22" s="92" t="n">
        <v>8</v>
      </c>
      <c r="M22" s="89" t="n">
        <v>8</v>
      </c>
      <c r="N22" s="89" t="n">
        <v>2</v>
      </c>
      <c r="O22" s="89" t="n">
        <v>1</v>
      </c>
      <c r="P22" s="89" t="n">
        <v>1</v>
      </c>
      <c r="S22" s="89" t="n">
        <f aca="false">SUM($M22:$R22)</f>
        <v>12</v>
      </c>
      <c r="IT22" s="90"/>
      <c r="IU22" s="90"/>
    </row>
    <row r="23" customFormat="false" ht="15" hidden="false" customHeight="true" outlineLevel="0" collapsed="false">
      <c r="A23" s="92" t="n">
        <v>9</v>
      </c>
      <c r="B23" s="95" t="n">
        <f aca="false">INDEX($P$26:$P$81,MATCH(CONCATENATE(CHOOSE(ROW()-13,"A","B","C","D","E","F","G","H","I","J","K","L","M"),COLUMN()+1," ",CHOOSE(COLUMN(),"A","B","C","D","E","F","G","H","I","J","K","L","M"),ROW()-12),$R$26:$R$81,0),1)</f>
        <v>2</v>
      </c>
      <c r="C23" s="95" t="n">
        <f aca="false">INDEX($P$26:$P$81,MATCH(CONCATENATE(CHOOSE(ROW()-13,"A","B","C","D","E","F","G","H","I","J","K","L","M"),COLUMN()+1," ",CHOOSE(COLUMN(),"A","B","C","D","E","F","G","H","I","J","K","L","M"),ROW()-12),$R$26:$R$81,0),1)</f>
        <v>1</v>
      </c>
      <c r="D23" s="95" t="n">
        <f aca="false">INDEX($P$26:$P$81,MATCH(CONCATENATE(CHOOSE(ROW()-13,"A","B","C","D","E","F","G","H","I","J","K","L","M"),COLUMN()+1," ",CHOOSE(COLUMN(),"A","B","C","D","E","F","G","H","I","J","K","L","M"),ROW()-12),$R$26:$R$81,0),1)</f>
        <v>5</v>
      </c>
      <c r="E23" s="96" t="n">
        <f aca="false">INDEX($P$26:$P$81,MATCH(CONCATENATE(CHOOSE(COLUMN(),"A","B","C","D","E","F","G","H","I","J","K","L","M"),ROW()-12," ",CHOOSE(ROW()-13,"A","B","C","D","E","F","G","H","I","J","K","L","M"),COLUMN()+1),$R$26:$R$81,0),1)</f>
        <v>4</v>
      </c>
      <c r="F23" s="96" t="n">
        <f aca="false">INDEX($P$26:$P$81,MATCH(CONCATENATE(CHOOSE(COLUMN(),"A","B","C","D","E","F","G","H","I","J","K","L","M"),ROW()-12," ",CHOOSE(ROW()-13,"A","B","C","D","E","F","G","H","I","J","K","L","M"),COLUMN()+1),$R$26:$R$81,0),1)</f>
        <v>7</v>
      </c>
      <c r="G23" s="96" t="n">
        <f aca="false">INDEX($P$26:$P$81,MATCH(CONCATENATE(CHOOSE(COLUMN(),"A","B","C","D","E","F","G","H","I","J","K","L","M"),ROW()-12," ",CHOOSE(ROW()-13,"A","B","C","D","E","F","G","H","I","J","K","L","M"),COLUMN()+1),$R$26:$R$81,0),1)</f>
        <v>3</v>
      </c>
      <c r="H23" s="96" t="n">
        <f aca="false">INDEX($P$26:$P$81,MATCH(CONCATENATE(CHOOSE(COLUMN(),"A","B","C","D","E","F","G","H","I","J","K","L","M"),ROW()-12," ",CHOOSE(ROW()-13,"A","B","C","D","E","F","G","H","I","J","K","L","M"),COLUMN()+1),$R$26:$R$81,0),1)</f>
        <v>6</v>
      </c>
      <c r="I23" s="96" t="n">
        <f aca="false">INDEX($P$26:$P$81,MATCH(CONCATENATE(CHOOSE(COLUMN(),"A","B","C","D","E","F","G","H","I","J","K","L","M"),ROW()-12," ",CHOOSE(ROW()-13,"A","B","C","D","E","F","G","H","I","J","K","L","M"),COLUMN()+1),$R$26:$R$81,0),1)</f>
        <v>11</v>
      </c>
      <c r="J23" s="94"/>
      <c r="K23" s="95" t="n">
        <f aca="false">INDEX($P$26:$P$81,MATCH(CONCATENATE(CHOOSE(ROW()-13,"A","B","C","D","E","F","G","H","I","J","K","L","M"),COLUMN()+1," ",CHOOSE(COLUMN(),"A","B","C","D","E","F","G","H","I","J","K","L","M"),ROW()-12),$R$26:$R$81,0),1)</f>
        <v>10</v>
      </c>
      <c r="L23" s="92" t="n">
        <v>9</v>
      </c>
      <c r="M23" s="89" t="n">
        <v>7</v>
      </c>
      <c r="N23" s="89" t="n">
        <v>2</v>
      </c>
      <c r="O23" s="89" t="n">
        <v>2</v>
      </c>
      <c r="P23" s="89" t="n">
        <v>1</v>
      </c>
      <c r="S23" s="89" t="n">
        <f aca="false">SUM($M23:$R23)</f>
        <v>12</v>
      </c>
      <c r="IT23" s="90"/>
      <c r="IU23" s="90"/>
    </row>
    <row r="24" customFormat="false" ht="15" hidden="false" customHeight="true" outlineLevel="0" collapsed="false">
      <c r="A24" s="92" t="n">
        <v>10</v>
      </c>
      <c r="B24" s="95" t="n">
        <f aca="false">INDEX($P$26:$P$81,MATCH(CONCATENATE(CHOOSE(ROW()-13,"A","B","C","D","E","F","G","H","I","J","K","L","M"),COLUMN()+1," ",CHOOSE(COLUMN(),"A","B","C","D","E","F","G","H","I","J","K","L","M"),ROW()-12),$R$26:$R$81,0),1)</f>
        <v>11</v>
      </c>
      <c r="C24" s="95" t="n">
        <f aca="false">INDEX($P$26:$P$81,MATCH(CONCATENATE(CHOOSE(ROW()-13,"A","B","C","D","E","F","G","H","I","J","K","L","M"),COLUMN()+1," ",CHOOSE(COLUMN(),"A","B","C","D","E","F","G","H","I","J","K","L","M"),ROW()-12),$R$26:$R$81,0),1)</f>
        <v>9</v>
      </c>
      <c r="D24" s="95" t="n">
        <f aca="false">INDEX($P$26:$P$81,MATCH(CONCATENATE(CHOOSE(ROW()-13,"A","B","C","D","E","F","G","H","I","J","K","L","M"),COLUMN()+1," ",CHOOSE(COLUMN(),"A","B","C","D","E","F","G","H","I","J","K","L","M"),ROW()-12),$R$26:$R$81,0),1)</f>
        <v>1</v>
      </c>
      <c r="E24" s="95" t="n">
        <f aca="false">INDEX($P$26:$P$89,MATCH(CONCATENATE(CHOOSE(ROW()-13,"A","B","C","D","E","F","G","H","I","J","K","L","M"),COLUMN()+1," ",CHOOSE(COLUMN(),"A","B","C","D","E","F","G","H","I","J","K","L","M"),ROW()-12),$R$26:$R$89,0),1)</f>
        <v>5</v>
      </c>
      <c r="F24" s="96" t="n">
        <f aca="false">INDEX($P$26:$P$81,MATCH(CONCATENATE(CHOOSE(COLUMN(),"A","B","C","D","E","F","G","H","I","J","K","L","M"),ROW()-12," ",CHOOSE(ROW()-13,"A","B","C","D","E","F","G","H","I","J","K","L","M"),COLUMN()+1),$R$26:$R$81,0),1)</f>
        <v>3</v>
      </c>
      <c r="G24" s="96" t="n">
        <f aca="false">INDEX($P$26:$P$81,MATCH(CONCATENATE(CHOOSE(COLUMN(),"A","B","C","D","E","F","G","H","I","J","K","L","M"),ROW()-12," ",CHOOSE(ROW()-13,"A","B","C","D","E","F","G","H","I","J","K","L","M"),COLUMN()+1),$R$26:$R$81,0),1)</f>
        <v>2</v>
      </c>
      <c r="H24" s="96" t="n">
        <f aca="false">INDEX($P$26:$P$81,MATCH(CONCATENATE(CHOOSE(COLUMN(),"A","B","C","D","E","F","G","H","I","J","K","L","M"),ROW()-12," ",CHOOSE(ROW()-13,"A","B","C","D","E","F","G","H","I","J","K","L","M"),COLUMN()+1),$R$26:$R$81,0),1)</f>
        <v>4</v>
      </c>
      <c r="I24" s="96" t="n">
        <f aca="false">INDEX($P$26:$P$81,MATCH(CONCATENATE(CHOOSE(COLUMN(),"A","B","C","D","E","F","G","H","I","J","K","L","M"),ROW()-12," ",CHOOSE(ROW()-13,"A","B","C","D","E","F","G","H","I","J","K","L","M"),COLUMN()+1),$R$26:$R$81,0),1)</f>
        <v>6</v>
      </c>
      <c r="J24" s="96" t="n">
        <f aca="false">INDEX($P$26:$P$81,MATCH(CONCATENATE(CHOOSE(COLUMN(),"A","B","C","D","E","F","G","H","I","J","K","L","M"),ROW()-12," ",CHOOSE(ROW()-13,"A","B","C","D","E","F","G","H","I","J","K","L","M"),COLUMN()+1),$R$26:$R$81,0),1)</f>
        <v>10</v>
      </c>
      <c r="K24" s="94"/>
      <c r="L24" s="92" t="n">
        <v>10</v>
      </c>
      <c r="M24" s="89" t="n">
        <v>6</v>
      </c>
      <c r="N24" s="89" t="n">
        <v>2</v>
      </c>
      <c r="O24" s="89" t="n">
        <v>3</v>
      </c>
      <c r="P24" s="89" t="n">
        <v>1</v>
      </c>
      <c r="S24" s="89" t="n">
        <f aca="false">SUM($M24:$Q24)</f>
        <v>12</v>
      </c>
      <c r="IT24" s="90"/>
      <c r="IU24" s="90"/>
    </row>
    <row r="25" customFormat="false" ht="15" hidden="false" customHeight="true" outlineLevel="0" collapsed="false">
      <c r="A25" s="97" t="s">
        <v>35</v>
      </c>
      <c r="B25" s="97" t="s">
        <v>36</v>
      </c>
      <c r="C25" s="97"/>
      <c r="E25" s="97" t="s">
        <v>37</v>
      </c>
      <c r="F25" s="97"/>
      <c r="G25" s="97"/>
      <c r="H25" s="97"/>
      <c r="I25" s="97"/>
      <c r="K25" s="97" t="s">
        <v>32</v>
      </c>
      <c r="L25" s="98" t="s">
        <v>38</v>
      </c>
      <c r="M25" s="98"/>
      <c r="N25" s="99" t="s">
        <v>39</v>
      </c>
      <c r="O25" s="100" t="s">
        <v>27</v>
      </c>
      <c r="P25" s="97" t="s">
        <v>32</v>
      </c>
      <c r="IT25" s="90"/>
      <c r="IU25" s="90"/>
    </row>
    <row r="26" customFormat="false" ht="15" hidden="false" customHeight="true" outlineLevel="0" collapsed="false">
      <c r="A26" s="101" t="n">
        <v>1</v>
      </c>
      <c r="B26" s="101" t="n">
        <v>8</v>
      </c>
      <c r="C26" s="101" t="n">
        <v>4</v>
      </c>
      <c r="I26" s="102" t="s">
        <v>40</v>
      </c>
      <c r="K26" s="101" t="n">
        <v>1</v>
      </c>
      <c r="L26" s="101" t="n">
        <f aca="false">$B26</f>
        <v>8</v>
      </c>
      <c r="M26" s="103" t="n">
        <f aca="false">$C26</f>
        <v>4</v>
      </c>
      <c r="N26" s="104" t="str">
        <f aca="false">IF(ISBLANK('RR page 1'!$K4),"",IF('RR page 1'!$K4="B",$B26,$C26))</f>
        <v/>
      </c>
      <c r="O26" s="105" t="n">
        <v>1</v>
      </c>
      <c r="P26" s="101" t="n">
        <v>1</v>
      </c>
      <c r="R26" s="106" t="str">
        <f aca="false">CONCATENATE(ADDRESS($B26+2,$C26+1,4,1)," ",ADDRESS($C26+2,$B26+1,4,1))</f>
        <v>E10 I6</v>
      </c>
      <c r="IT26" s="90"/>
      <c r="IU26" s="90"/>
    </row>
    <row r="27" customFormat="false" ht="15" hidden="false" customHeight="true" outlineLevel="0" collapsed="false">
      <c r="A27" s="101" t="n">
        <v>1</v>
      </c>
      <c r="B27" s="101" t="n">
        <v>3</v>
      </c>
      <c r="C27" s="101" t="n">
        <v>10</v>
      </c>
      <c r="K27" s="101"/>
      <c r="L27" s="101" t="n">
        <f aca="false">$B27</f>
        <v>3</v>
      </c>
      <c r="M27" s="103" t="n">
        <f aca="false">$C27</f>
        <v>10</v>
      </c>
      <c r="N27" s="104" t="str">
        <f aca="false">IF(ISBLANK('RR page 1'!$K5),"",IF('RR page 1'!$K5="B",$B27,$C27))</f>
        <v/>
      </c>
      <c r="O27" s="105" t="n">
        <v>2</v>
      </c>
      <c r="P27" s="101" t="n">
        <v>1</v>
      </c>
      <c r="R27" s="106" t="str">
        <f aca="false">CONCATENATE(ADDRESS($B27+2,$C27+1,4,1)," ",ADDRESS($C27+2,$B27+1,4,1))</f>
        <v>K5 D12</v>
      </c>
      <c r="IT27" s="90"/>
      <c r="IU27" s="90"/>
    </row>
    <row r="28" customFormat="false" ht="15" hidden="false" customHeight="true" outlineLevel="0" collapsed="false">
      <c r="A28" s="101" t="n">
        <v>1</v>
      </c>
      <c r="B28" s="101" t="n">
        <v>1</v>
      </c>
      <c r="C28" s="101" t="n">
        <v>7</v>
      </c>
      <c r="K28" s="101"/>
      <c r="L28" s="101" t="n">
        <f aca="false">$B28</f>
        <v>1</v>
      </c>
      <c r="M28" s="103" t="n">
        <f aca="false">$C28</f>
        <v>7</v>
      </c>
      <c r="N28" s="104" t="str">
        <f aca="false">IF(ISBLANK('RR page 1'!$K6),"",IF('RR page 1'!$K6="B",$B28,$C28))</f>
        <v/>
      </c>
      <c r="O28" s="105" t="n">
        <v>3</v>
      </c>
      <c r="P28" s="101" t="n">
        <v>1</v>
      </c>
      <c r="R28" s="106" t="str">
        <f aca="false">CONCATENATE(ADDRESS($B28+2,$C28+1,4,1)," ",ADDRESS($C28+2,$B28+1,4,1))</f>
        <v>H3 B9</v>
      </c>
      <c r="S28" s="90"/>
      <c r="IT28" s="90"/>
      <c r="IU28" s="90"/>
    </row>
    <row r="29" customFormat="false" ht="15" hidden="false" customHeight="true" outlineLevel="0" collapsed="false">
      <c r="A29" s="101" t="n">
        <v>1</v>
      </c>
      <c r="B29" s="101" t="n">
        <v>2</v>
      </c>
      <c r="C29" s="101" t="n">
        <v>9</v>
      </c>
      <c r="D29" s="89" t="s">
        <v>34</v>
      </c>
      <c r="E29" s="89" t="n">
        <v>4</v>
      </c>
      <c r="K29" s="101"/>
      <c r="L29" s="101" t="n">
        <f aca="false">$B29</f>
        <v>2</v>
      </c>
      <c r="M29" s="103" t="n">
        <f aca="false">$C29</f>
        <v>9</v>
      </c>
      <c r="N29" s="104" t="str">
        <f aca="false">IF(ISBLANK('RR page 1'!$K7),"",IF('RR page 1'!$K7="B",$B29,$C29))</f>
        <v/>
      </c>
      <c r="O29" s="105" t="n">
        <v>4</v>
      </c>
      <c r="P29" s="101" t="n">
        <v>1</v>
      </c>
      <c r="R29" s="106" t="str">
        <f aca="false">CONCATENATE(ADDRESS($B29+2,$C29+1,4,1)," ",ADDRESS($C29+2,$B29+1,4,1))</f>
        <v>J4 C11</v>
      </c>
      <c r="S29" s="90"/>
    </row>
    <row r="30" customFormat="false" ht="15" hidden="false" customHeight="true" outlineLevel="0" collapsed="false">
      <c r="A30" s="101"/>
      <c r="B30" s="101"/>
      <c r="C30" s="101"/>
      <c r="D30" s="89" t="n">
        <f aca="false">COUNT(E29:J29)</f>
        <v>1</v>
      </c>
      <c r="K30" s="101"/>
      <c r="L30" s="101"/>
      <c r="M30" s="103"/>
      <c r="N30" s="107"/>
      <c r="O30" s="105"/>
      <c r="P30" s="101"/>
      <c r="R30" s="106"/>
      <c r="S30" s="90"/>
    </row>
    <row r="31" customFormat="false" ht="15" hidden="false" customHeight="true" outlineLevel="0" collapsed="false">
      <c r="A31" s="101" t="n">
        <v>2</v>
      </c>
      <c r="B31" s="101" t="n">
        <v>7</v>
      </c>
      <c r="C31" s="101" t="n">
        <v>3</v>
      </c>
      <c r="D31" s="89" t="s">
        <v>33</v>
      </c>
      <c r="E31" s="89" t="n">
        <v>6</v>
      </c>
      <c r="K31" s="101" t="n">
        <v>2</v>
      </c>
      <c r="L31" s="101" t="n">
        <f aca="false">IF(ISERROR(MATCH(B31,$B26:$B29,0)),IF(ISERROR(MATCH(B31,$C26:$C29,0)),IF(ISERROR(MATCH(LOOKUP(B31,$E31:$I31,$E29:$I29),$B26:$B29,0)),INDEX($M26:$M29,MATCH(LOOKUP(B31,$E31:$I31,$E29:$I29),$C26:$C29,0),1),INDEX($L26:$L29,MATCH(LOOKUP(B31,$E31:$I31,$E29:$I29),$B26:$B29,0),1)),INDEX($M26:$M29,MATCH(B31,$C26:$C29,0),1)),INDEX($L26:$L29,MATCH(B31,$B26:$B29,0),1))</f>
        <v>7</v>
      </c>
      <c r="M31" s="101" t="n">
        <f aca="false">IF(ISERROR(MATCH(C31,$B26:$B29,0)),IF(ISERROR(MATCH(C31,$C26:$C29,0)),IF(ISERROR(MATCH(LOOKUP(C31,$E31:$I31,$E29:$I29),$B26:$B29,0)),INDEX($M26:$M29,MATCH(LOOKUP(C31,$E31:$I31,$E29:$I29),$C26:$C29,0),1),INDEX($L26:$L29,MATCH(LOOKUP(C31,$E31:$I31,$E29:$I29),$B26:$B29,0),1)),INDEX($M26:$M29,MATCH(C31,$C26:$C29,0),1)),INDEX($L26:$L29,MATCH(C31,$B26:$B29,0),1))</f>
        <v>3</v>
      </c>
      <c r="N31" s="104" t="str">
        <f aca="false">IF(ISBLANK('RR page 1'!$K9),"",IF('RR page 1'!$K9="B",$B31,$C31))</f>
        <v/>
      </c>
      <c r="O31" s="105" t="n">
        <v>1</v>
      </c>
      <c r="P31" s="101" t="n">
        <v>2</v>
      </c>
      <c r="R31" s="106" t="str">
        <f aca="false">CONCATENATE(ADDRESS($B31+2,$C31+1,4,1)," ",ADDRESS($C31+2,$B31+1,4,1))</f>
        <v>D9 H5</v>
      </c>
      <c r="S31" s="90"/>
    </row>
    <row r="32" customFormat="false" ht="15" hidden="false" customHeight="true" outlineLevel="0" collapsed="false">
      <c r="A32" s="101" t="n">
        <v>2</v>
      </c>
      <c r="B32" s="101" t="n">
        <v>1</v>
      </c>
      <c r="C32" s="101" t="n">
        <v>9</v>
      </c>
      <c r="K32" s="101"/>
      <c r="L32" s="101" t="n">
        <f aca="false">IF(ISERROR(MATCH(B32,$B26:$B29,0)),IF(ISERROR(MATCH(B32,$C26:$C29,0)),IF(ISERROR(MATCH(LOOKUP(B32,$E31:$I31,$E29:$I29),$B26:$B29,0)),INDEX($M26:$M29,MATCH(LOOKUP(B32,$E31:$I31,$E29:$I29),$C26:$C29,0),1),INDEX($L26:$L29,MATCH(LOOKUP(B32,$E31:$I31,$E29:$I29),$B26:$B29,0),1)),INDEX($M26:$M29,MATCH(B32,$C26:$C29,0),1)),INDEX($L26:$L29,MATCH(B32,$B26:$B29,0),1))</f>
        <v>1</v>
      </c>
      <c r="M32" s="101" t="n">
        <f aca="false">IF(ISERROR(MATCH(C32,$B26:$B29,0)),IF(ISERROR(MATCH(C32,$C26:$C29,0)),IF(ISERROR(MATCH(LOOKUP(C32,$E31:$I31,$E29:$I29),$B26:$B29,0)),INDEX($M26:$M29,MATCH(LOOKUP(C32,$E31:$I31,$E29:$I29),$C26:$C29,0),1),INDEX($L26:$L29,MATCH(LOOKUP(C32,$E31:$I31,$E29:$I29),$B26:$B29,0),1)),INDEX($M26:$M29,MATCH(C32,$C26:$C29,0),1)),INDEX($L26:$L29,MATCH(C32,$B26:$B29,0),1))</f>
        <v>9</v>
      </c>
      <c r="N32" s="104" t="str">
        <f aca="false">IF(ISBLANK('RR page 1'!$K10),"",IF('RR page 1'!$K10="B",$B32,$C32))</f>
        <v/>
      </c>
      <c r="O32" s="105" t="n">
        <v>2</v>
      </c>
      <c r="P32" s="101" t="n">
        <v>2</v>
      </c>
      <c r="R32" s="106" t="str">
        <f aca="false">CONCATENATE(ADDRESS($B32+2,$C32+1,4,1)," ",ADDRESS($C32+2,$B32+1,4,1))</f>
        <v>J3 B11</v>
      </c>
    </row>
    <row r="33" customFormat="false" ht="15" hidden="false" customHeight="true" outlineLevel="0" collapsed="false">
      <c r="A33" s="101" t="n">
        <v>2</v>
      </c>
      <c r="B33" s="101" t="n">
        <v>2</v>
      </c>
      <c r="C33" s="101" t="n">
        <v>8</v>
      </c>
      <c r="K33" s="101"/>
      <c r="L33" s="101" t="n">
        <f aca="false">IF(ISERROR(MATCH(B33,$B26:$B29,0)),IF(ISERROR(MATCH(B33,$C26:$C29,0)),IF(ISERROR(MATCH(LOOKUP(B33,$E31:$I31,$E29:$I29),$B26:$B29,0)),INDEX($M26:$M29,MATCH(LOOKUP(B33,$E31:$I31,$E29:$I29),$C26:$C29,0),1),INDEX($L26:$L29,MATCH(LOOKUP(B33,$E31:$I31,$E29:$I29),$B26:$B29,0),1)),INDEX($M26:$M29,MATCH(B33,$C26:$C29,0),1)),INDEX($L26:$L29,MATCH(B33,$B26:$B29,0),1))</f>
        <v>2</v>
      </c>
      <c r="M33" s="101" t="n">
        <f aca="false">IF(ISERROR(MATCH(C33,$B26:$B29,0)),IF(ISERROR(MATCH(C33,$C26:$C29,0)),IF(ISERROR(MATCH(LOOKUP(C33,$E31:$I31,$E29:$I29),$B26:$B29,0)),INDEX($M26:$M29,MATCH(LOOKUP(C33,$E31:$I31,$E29:$I29),$C26:$C29,0),1),INDEX($L26:$L29,MATCH(LOOKUP(C33,$E31:$I31,$E29:$I29),$B26:$B29,0),1)),INDEX($M26:$M29,MATCH(C33,$C26:$C29,0),1)),INDEX($L26:$L29,MATCH(C33,$B26:$B29,0),1))</f>
        <v>8</v>
      </c>
      <c r="N33" s="104" t="str">
        <f aca="false">IF(ISBLANK('RR page 1'!$K11),"",IF('RR page 1'!$K11="B",$B33,$C33))</f>
        <v/>
      </c>
      <c r="O33" s="105" t="n">
        <v>3</v>
      </c>
      <c r="P33" s="101" t="n">
        <v>2</v>
      </c>
      <c r="R33" s="106" t="str">
        <f aca="false">CONCATENATE(ADDRESS($B33+2,$C33+1,4,1)," ",ADDRESS($C33+2,$B33+1,4,1))</f>
        <v>I4 C10</v>
      </c>
      <c r="S33" s="90"/>
    </row>
    <row r="34" customFormat="false" ht="15" hidden="false" customHeight="true" outlineLevel="0" collapsed="false">
      <c r="A34" s="101" t="n">
        <v>2</v>
      </c>
      <c r="B34" s="101" t="n">
        <v>10</v>
      </c>
      <c r="C34" s="101" t="n">
        <v>6</v>
      </c>
      <c r="D34" s="89" t="s">
        <v>34</v>
      </c>
      <c r="E34" s="101" t="n">
        <v>3</v>
      </c>
      <c r="F34" s="101"/>
      <c r="G34" s="101"/>
      <c r="H34" s="101"/>
      <c r="I34" s="101"/>
      <c r="J34" s="101"/>
      <c r="K34" s="101"/>
      <c r="L34" s="101" t="n">
        <f aca="false">IF(ISERROR(MATCH(B34,$B26:$B29,0)),IF(ISERROR(MATCH(B34,$C26:$C29,0)),IF(ISERROR(MATCH(LOOKUP(B34,$E31:$I31,$E29:$I29),$B26:$B29,0)),INDEX($M26:$M29,MATCH(LOOKUP(B34,$E31:$I31,$E29:$I29),$C26:$C29,0),1),INDEX($L26:$L29,MATCH(LOOKUP(B34,$E31:$I31,$E29:$I29),$B26:$B29,0),1)),INDEX($M26:$M29,MATCH(B34,$C26:$C29,0),1)),INDEX($L26:$L29,MATCH(B34,$B26:$B29,0),1))</f>
        <v>10</v>
      </c>
      <c r="M34" s="101" t="n">
        <f aca="false">IF(ISERROR(MATCH(C34,$B26:$B29,0)),IF(ISERROR(MATCH(C34,$C26:$C29,0)),IF(ISERROR(MATCH(LOOKUP(C34,$E31:$I31,$E29:$I29),$B26:$B29,0)),INDEX($M26:$M29,MATCH(LOOKUP(C34,$E31:$I31,$E29:$I29),$C26:$C29,0),1),INDEX($L26:$L29,MATCH(LOOKUP(C34,$E31:$I31,$E29:$I29),$B26:$B29,0),1)),INDEX($M26:$M29,MATCH(C34,$C26:$C29,0),1)),INDEX($L26:$L29,MATCH(C34,$B26:$B29,0),1))</f>
        <v>4</v>
      </c>
      <c r="N34" s="104" t="str">
        <f aca="false">IF(ISBLANK('RR page 1'!$K12),"",IF('RR page 1'!$K12="B",$B34,$C34))</f>
        <v/>
      </c>
      <c r="O34" s="105" t="n">
        <v>4</v>
      </c>
      <c r="P34" s="101" t="n">
        <v>2</v>
      </c>
      <c r="R34" s="106" t="str">
        <f aca="false">CONCATENATE(ADDRESS($B34+2,$C34+1,4,1)," ",ADDRESS($C34+2,$B34+1,4,1))</f>
        <v>G12 K8</v>
      </c>
      <c r="S34" s="90"/>
    </row>
    <row r="35" customFormat="false" ht="15" hidden="false" customHeight="true" outlineLevel="0" collapsed="false">
      <c r="A35" s="101"/>
      <c r="B35" s="101"/>
      <c r="C35" s="101"/>
      <c r="D35" s="89" t="n">
        <f aca="false">COUNT(E34:J34)</f>
        <v>1</v>
      </c>
      <c r="E35" s="101"/>
      <c r="F35" s="101"/>
      <c r="G35" s="101"/>
      <c r="H35" s="101"/>
      <c r="I35" s="101"/>
      <c r="J35" s="101"/>
      <c r="K35" s="101"/>
      <c r="L35" s="101"/>
      <c r="M35" s="103"/>
      <c r="N35" s="107"/>
      <c r="O35" s="105"/>
      <c r="P35" s="101"/>
      <c r="R35" s="106"/>
      <c r="S35" s="90"/>
    </row>
    <row r="36" customFormat="false" ht="15" hidden="false" customHeight="true" outlineLevel="0" collapsed="false">
      <c r="A36" s="101" t="n">
        <v>3</v>
      </c>
      <c r="B36" s="101" t="n">
        <v>7</v>
      </c>
      <c r="C36" s="101" t="n">
        <v>2</v>
      </c>
      <c r="D36" s="89" t="s">
        <v>33</v>
      </c>
      <c r="E36" s="101" t="n">
        <v>5</v>
      </c>
      <c r="F36" s="101"/>
      <c r="G36" s="101"/>
      <c r="H36" s="101"/>
      <c r="I36" s="101"/>
      <c r="J36" s="101"/>
      <c r="K36" s="101" t="n">
        <v>3</v>
      </c>
      <c r="L36" s="101" t="n">
        <f aca="false">IF(ISERROR(MATCH(B36,$B31:$B34,0)),IF(ISERROR(MATCH(B36,$C31:$C34,0)),IF(ISERROR(MATCH(LOOKUP(B36,$E36:$I36,$E34:$I34),$B31:$B34,0)),INDEX($M31:$M34,MATCH(LOOKUP(B36,$E36:$I36,$E34:$I34),$C31:$C34,0),1),INDEX($L31:$L34,MATCH(LOOKUP(B36,$E36:$I36,$E34:$I34),$B31:$B34,0),1)),INDEX($M31:$M34,MATCH(B36,$C31:$C34,0),1)),INDEX($L31:$L34,MATCH(B36,$B31:$B34,0),1))</f>
        <v>7</v>
      </c>
      <c r="M36" s="101" t="n">
        <f aca="false">IF(ISERROR(MATCH(C36,$B31:$B34,0)),IF(ISERROR(MATCH(C36,$C31:$C34,0)),IF(ISERROR(MATCH(LOOKUP(C36,$E36:$I36,$E34:$I34),$B31:$B34,0)),INDEX($M31:$M34,MATCH(LOOKUP(C36,$E36:$I36,$E34:$I34),$C31:$C34,0),1),INDEX($L31:$L34,MATCH(LOOKUP(C36,$E36:$I36,$E34:$I34),$B31:$B34,0),1)),INDEX($M31:$M34,MATCH(C36,$C31:$C34,0),1)),INDEX($L31:$L34,MATCH(C36,$B31:$B34,0),1))</f>
        <v>2</v>
      </c>
      <c r="N36" s="104" t="str">
        <f aca="false">IF(ISBLANK('RR page 1'!$K14),"",IF('RR page 1'!$K14="B",$B36,$C36))</f>
        <v/>
      </c>
      <c r="O36" s="105" t="n">
        <v>1</v>
      </c>
      <c r="P36" s="101" t="n">
        <v>3</v>
      </c>
      <c r="R36" s="106" t="str">
        <f aca="false">CONCATENATE(ADDRESS($B36+2,$C36+1,4,1)," ",ADDRESS($C36+2,$B36+1,4,1))</f>
        <v>C9 H4</v>
      </c>
      <c r="S36" s="90"/>
    </row>
    <row r="37" customFormat="false" ht="15" hidden="false" customHeight="true" outlineLevel="0" collapsed="false">
      <c r="A37" s="101" t="n">
        <v>3</v>
      </c>
      <c r="B37" s="101" t="n">
        <v>1</v>
      </c>
      <c r="C37" s="101" t="n">
        <v>8</v>
      </c>
      <c r="E37" s="101"/>
      <c r="F37" s="101"/>
      <c r="G37" s="101"/>
      <c r="H37" s="101"/>
      <c r="I37" s="101"/>
      <c r="J37" s="101"/>
      <c r="K37" s="101"/>
      <c r="L37" s="101" t="n">
        <f aca="false">IF(ISERROR(MATCH(B37,$B31:$B34,0)),IF(ISERROR(MATCH(B37,$C31:$C34,0)),IF(ISERROR(MATCH(LOOKUP(B37,$E36:$I36,$E34:$I34),$B31:$B34,0)),INDEX($M31:$M34,MATCH(LOOKUP(B37,$E36:$I36,$E34:$I34),$C31:$C34,0),1),INDEX($L31:$L34,MATCH(LOOKUP(B37,$E36:$I36,$E34:$I34),$B31:$B34,0),1)),INDEX($M31:$M34,MATCH(B37,$C31:$C34,0),1)),INDEX($L31:$L34,MATCH(B37,$B31:$B34,0),1))</f>
        <v>1</v>
      </c>
      <c r="M37" s="101" t="n">
        <f aca="false">IF(ISERROR(MATCH(C37,$B31:$B34,0)),IF(ISERROR(MATCH(C37,$C31:$C34,0)),IF(ISERROR(MATCH(LOOKUP(C37,$E36:$I36,$E34:$I34),$B31:$B34,0)),INDEX($M31:$M34,MATCH(LOOKUP(C37,$E36:$I36,$E34:$I34),$C31:$C34,0),1),INDEX($L31:$L34,MATCH(LOOKUP(C37,$E36:$I36,$E34:$I34),$B31:$B34,0),1)),INDEX($M31:$M34,MATCH(C37,$C31:$C34,0),1)),INDEX($L31:$L34,MATCH(C37,$B31:$B34,0),1))</f>
        <v>8</v>
      </c>
      <c r="N37" s="104" t="str">
        <f aca="false">IF(ISBLANK('RR page 1'!$K15),"",IF('RR page 1'!$K15="B",$B37,$C37))</f>
        <v/>
      </c>
      <c r="O37" s="105" t="n">
        <v>2</v>
      </c>
      <c r="P37" s="101" t="n">
        <v>3</v>
      </c>
      <c r="R37" s="106" t="str">
        <f aca="false">CONCATENATE(ADDRESS($B37+2,$C37+1,4,1)," ",ADDRESS($C37+2,$B37+1,4,1))</f>
        <v>I3 B10</v>
      </c>
    </row>
    <row r="38" customFormat="false" ht="15" hidden="false" customHeight="true" outlineLevel="0" collapsed="false">
      <c r="A38" s="101" t="n">
        <v>3</v>
      </c>
      <c r="B38" s="101" t="n">
        <v>9</v>
      </c>
      <c r="C38" s="101" t="n">
        <v>6</v>
      </c>
      <c r="E38" s="101"/>
      <c r="F38" s="101"/>
      <c r="G38" s="101"/>
      <c r="H38" s="101"/>
      <c r="I38" s="101"/>
      <c r="J38" s="101"/>
      <c r="K38" s="101"/>
      <c r="L38" s="101" t="n">
        <f aca="false">IF(ISERROR(MATCH(B38,$B31:$B34,0)),IF(ISERROR(MATCH(B38,$C31:$C34,0)),IF(ISERROR(MATCH(LOOKUP(B38,$E36:$I36,$E34:$I34),$B31:$B34,0)),INDEX($M31:$M34,MATCH(LOOKUP(B38,$E36:$I36,$E34:$I34),$C31:$C34,0),1),INDEX($L31:$L34,MATCH(LOOKUP(B38,$E36:$I36,$E34:$I34),$B31:$B34,0),1)),INDEX($M31:$M34,MATCH(B38,$C31:$C34,0),1)),INDEX($L31:$L34,MATCH(B38,$B31:$B34,0),1))</f>
        <v>9</v>
      </c>
      <c r="M38" s="101" t="n">
        <f aca="false">IF(ISERROR(MATCH(C38,$B31:$B34,0)),IF(ISERROR(MATCH(C38,$C31:$C34,0)),IF(ISERROR(MATCH(LOOKUP(C38,$E36:$I36,$E34:$I34),$B31:$B34,0)),INDEX($M31:$M34,MATCH(LOOKUP(C38,$E36:$I36,$E34:$I34),$C31:$C34,0),1),INDEX($L31:$L34,MATCH(LOOKUP(C38,$E36:$I36,$E34:$I34),$B31:$B34,0),1)),INDEX($M31:$M34,MATCH(C38,$C31:$C34,0),1)),INDEX($L31:$L34,MATCH(C38,$B31:$B34,0),1))</f>
        <v>4</v>
      </c>
      <c r="N38" s="104" t="str">
        <f aca="false">IF(ISBLANK('RR page 1'!$K16),"",IF('RR page 1'!$K16="B",$B38,$C38))</f>
        <v/>
      </c>
      <c r="O38" s="105" t="n">
        <v>3</v>
      </c>
      <c r="P38" s="101" t="n">
        <v>3</v>
      </c>
      <c r="R38" s="106" t="str">
        <f aca="false">CONCATENATE(ADDRESS($B38+2,$C38+1,4,1)," ",ADDRESS($C38+2,$B38+1,4,1))</f>
        <v>G11 J8</v>
      </c>
    </row>
    <row r="39" customFormat="false" ht="15" hidden="false" customHeight="true" outlineLevel="0" collapsed="false">
      <c r="A39" s="101" t="n">
        <v>3</v>
      </c>
      <c r="B39" s="101" t="n">
        <v>10</v>
      </c>
      <c r="C39" s="101" t="n">
        <v>5</v>
      </c>
      <c r="D39" s="89" t="s">
        <v>34</v>
      </c>
      <c r="E39" s="101" t="n">
        <v>2</v>
      </c>
      <c r="F39" s="101"/>
      <c r="G39" s="101"/>
      <c r="H39" s="101"/>
      <c r="I39" s="101"/>
      <c r="J39" s="101"/>
      <c r="K39" s="101"/>
      <c r="L39" s="101" t="n">
        <f aca="false">IF(ISERROR(MATCH(B39,$B31:$B34,0)),IF(ISERROR(MATCH(B39,$C31:$C34,0)),IF(ISERROR(MATCH(LOOKUP(B39,$E36:$I36,$E34:$I34),$B31:$B34,0)),INDEX($M31:$M34,MATCH(LOOKUP(B39,$E36:$I36,$E34:$I34),$C31:$C34,0),1),INDEX($L31:$L34,MATCH(LOOKUP(B39,$E36:$I36,$E34:$I34),$B31:$B34,0),1)),INDEX($M31:$M34,MATCH(B39,$C31:$C34,0),1)),INDEX($L31:$L34,MATCH(B39,$B31:$B34,0),1))</f>
        <v>10</v>
      </c>
      <c r="M39" s="101" t="n">
        <f aca="false">IF(ISERROR(MATCH(C39,$B31:$B34,0)),IF(ISERROR(MATCH(C39,$C31:$C34,0)),IF(ISERROR(MATCH(LOOKUP(C39,$E36:$I36,$E34:$I34),$B31:$B34,0)),INDEX($M31:$M34,MATCH(LOOKUP(C39,$E36:$I36,$E34:$I34),$C31:$C34,0),1),INDEX($L31:$L34,MATCH(LOOKUP(C39,$E36:$I36,$E34:$I34),$B31:$B34,0),1)),INDEX($M31:$M34,MATCH(C39,$C31:$C34,0),1)),INDEX($L31:$L34,MATCH(C39,$B31:$B34,0),1))</f>
        <v>3</v>
      </c>
      <c r="N39" s="104" t="str">
        <f aca="false">IF(ISBLANK('RR page 1'!$K17),"",IF('RR page 1'!$K17="B",$B39,$C39))</f>
        <v/>
      </c>
      <c r="O39" s="105" t="n">
        <v>4</v>
      </c>
      <c r="P39" s="101" t="n">
        <v>3</v>
      </c>
      <c r="R39" s="106" t="str">
        <f aca="false">CONCATENATE(ADDRESS($B39+2,$C39+1,4,1)," ",ADDRESS($C39+2,$B39+1,4,1))</f>
        <v>F12 K7</v>
      </c>
    </row>
    <row r="40" customFormat="false" ht="15" hidden="false" customHeight="true" outlineLevel="0" collapsed="false">
      <c r="A40" s="101"/>
      <c r="B40" s="101"/>
      <c r="C40" s="101"/>
      <c r="D40" s="89" t="n">
        <f aca="false">COUNT(E39:J39)</f>
        <v>1</v>
      </c>
      <c r="E40" s="101"/>
      <c r="F40" s="101"/>
      <c r="G40" s="101"/>
      <c r="H40" s="101"/>
      <c r="I40" s="101"/>
      <c r="J40" s="101"/>
      <c r="K40" s="101"/>
      <c r="L40" s="101"/>
      <c r="M40" s="103"/>
      <c r="N40" s="107"/>
      <c r="O40" s="105"/>
      <c r="P40" s="101"/>
      <c r="R40" s="106"/>
      <c r="S40" s="90"/>
    </row>
    <row r="41" customFormat="false" ht="15" hidden="false" customHeight="true" outlineLevel="0" collapsed="false">
      <c r="A41" s="101" t="n">
        <v>4</v>
      </c>
      <c r="B41" s="101" t="n">
        <v>6</v>
      </c>
      <c r="C41" s="101" t="n">
        <v>1</v>
      </c>
      <c r="D41" s="89" t="s">
        <v>33</v>
      </c>
      <c r="E41" s="101" t="n">
        <v>4</v>
      </c>
      <c r="F41" s="101"/>
      <c r="G41" s="101"/>
      <c r="H41" s="101"/>
      <c r="I41" s="101"/>
      <c r="J41" s="101"/>
      <c r="K41" s="101" t="n">
        <v>4</v>
      </c>
      <c r="L41" s="101" t="n">
        <f aca="false">IF(ISERROR(MATCH(B41,$B36:$B39,0)),IF(ISERROR(MATCH(B41,$C36:$C39,0)),IF(ISERROR(MATCH(LOOKUP(B41,$E41:$I41,$E39:$I39),$B36:$B39,0)),INDEX($M36:$M39,MATCH(LOOKUP(B41,$E41:$I41,$E39:$I39),$C36:$C39,0),1),INDEX($L36:$L39,MATCH(LOOKUP(B41,$E41:$I41,$E39:$I39),$B36:$B39,0),1)),INDEX($M36:$M39,MATCH(B41,$C36:$C39,0),1)),INDEX($L36:$L39,MATCH(B41,$B36:$B39,0),1))</f>
        <v>4</v>
      </c>
      <c r="M41" s="101" t="n">
        <f aca="false">IF(ISERROR(MATCH(C41,$B36:$B39,0)),IF(ISERROR(MATCH(C41,$C36:$C39,0)),IF(ISERROR(MATCH(LOOKUP(C41,$E41:$I41,$E39:$I39),$B36:$B39,0)),INDEX($M36:$M39,MATCH(LOOKUP(C41,$E41:$I41,$E39:$I39),$C36:$C39,0),1),INDEX($L36:$L39,MATCH(LOOKUP(C41,$E41:$I41,$E39:$I39),$B36:$B39,0),1)),INDEX($M36:$M39,MATCH(C41,$C36:$C39,0),1)),INDEX($L36:$L39,MATCH(C41,$B36:$B39,0),1))</f>
        <v>1</v>
      </c>
      <c r="N41" s="104" t="str">
        <f aca="false">IF(ISBLANK('RR page 1'!$K19),"",IF('RR page 1'!$K19="B",$B41,$C41))</f>
        <v/>
      </c>
      <c r="O41" s="105" t="n">
        <v>1</v>
      </c>
      <c r="P41" s="101" t="n">
        <v>4</v>
      </c>
      <c r="R41" s="106" t="str">
        <f aca="false">CONCATENATE(ADDRESS($B41+2,$C41+1,4,1)," ",ADDRESS($C41+2,$B41+1,4,1))</f>
        <v>B8 G3</v>
      </c>
      <c r="S41" s="90"/>
    </row>
    <row r="42" customFormat="false" ht="15" hidden="false" customHeight="true" outlineLevel="0" collapsed="false">
      <c r="A42" s="101" t="n">
        <v>4</v>
      </c>
      <c r="B42" s="101" t="n">
        <v>8</v>
      </c>
      <c r="C42" s="101" t="n">
        <v>5</v>
      </c>
      <c r="E42" s="101"/>
      <c r="F42" s="101"/>
      <c r="G42" s="101"/>
      <c r="H42" s="101"/>
      <c r="I42" s="101"/>
      <c r="J42" s="101"/>
      <c r="K42" s="101"/>
      <c r="L42" s="101" t="n">
        <f aca="false">IF(ISERROR(MATCH(B42,$B36:$B39,0)),IF(ISERROR(MATCH(B42,$C36:$C39,0)),IF(ISERROR(MATCH(LOOKUP(B42,$E41:$I41,$E39:$I39),$B36:$B39,0)),INDEX($M36:$M39,MATCH(LOOKUP(B42,$E41:$I41,$E39:$I39),$C36:$C39,0),1),INDEX($L36:$L39,MATCH(LOOKUP(B42,$E41:$I41,$E39:$I39),$B36:$B39,0),1)),INDEX($M36:$M39,MATCH(B42,$C36:$C39,0),1)),INDEX($L36:$L39,MATCH(B42,$B36:$B39,0),1))</f>
        <v>8</v>
      </c>
      <c r="M42" s="101" t="n">
        <f aca="false">IF(ISERROR(MATCH(C42,$B36:$B39,0)),IF(ISERROR(MATCH(C42,$C36:$C39,0)),IF(ISERROR(MATCH(LOOKUP(C42,$E41:$I41,$E39:$I39),$B36:$B39,0)),INDEX($M36:$M39,MATCH(LOOKUP(C42,$E41:$I41,$E39:$I39),$C36:$C39,0),1),INDEX($L36:$L39,MATCH(LOOKUP(C42,$E41:$I41,$E39:$I39),$B36:$B39,0),1)),INDEX($M36:$M39,MATCH(C42,$C36:$C39,0),1)),INDEX($L36:$L39,MATCH(C42,$B36:$B39,0),1))</f>
        <v>3</v>
      </c>
      <c r="N42" s="104" t="str">
        <f aca="false">IF(ISBLANK('RR page 1'!$K20),"",IF('RR page 1'!$K20="B",$B42,$C42))</f>
        <v/>
      </c>
      <c r="O42" s="105" t="n">
        <v>2</v>
      </c>
      <c r="P42" s="101" t="n">
        <v>4</v>
      </c>
      <c r="R42" s="106" t="str">
        <f aca="false">CONCATENATE(ADDRESS($B42+2,$C42+1,4,1)," ",ADDRESS($C42+2,$B42+1,4,1))</f>
        <v>F10 I7</v>
      </c>
    </row>
    <row r="43" customFormat="false" ht="15" hidden="false" customHeight="true" outlineLevel="0" collapsed="false">
      <c r="A43" s="101" t="n">
        <v>4</v>
      </c>
      <c r="B43" s="101" t="n">
        <v>10</v>
      </c>
      <c r="C43" s="101" t="n">
        <v>7</v>
      </c>
      <c r="E43" s="101"/>
      <c r="F43" s="101"/>
      <c r="G43" s="101"/>
      <c r="H43" s="101"/>
      <c r="I43" s="101"/>
      <c r="J43" s="101"/>
      <c r="K43" s="101"/>
      <c r="L43" s="101" t="n">
        <f aca="false">IF(ISERROR(MATCH(B43,$B36:$B39,0)),IF(ISERROR(MATCH(B43,$C36:$C39,0)),IF(ISERROR(MATCH(LOOKUP(B43,$E41:$I41,$E39:$I39),$B36:$B39,0)),INDEX($M36:$M39,MATCH(LOOKUP(B43,$E41:$I41,$E39:$I39),$C36:$C39,0),1),INDEX($L36:$L39,MATCH(LOOKUP(B43,$E41:$I41,$E39:$I39),$B36:$B39,0),1)),INDEX($M36:$M39,MATCH(B43,$C36:$C39,0),1)),INDEX($L36:$L39,MATCH(B43,$B36:$B39,0),1))</f>
        <v>10</v>
      </c>
      <c r="M43" s="101" t="n">
        <f aca="false">IF(ISERROR(MATCH(C43,$B36:$B39,0)),IF(ISERROR(MATCH(C43,$C36:$C39,0)),IF(ISERROR(MATCH(LOOKUP(C43,$E41:$I41,$E39:$I39),$B36:$B39,0)),INDEX($M36:$M39,MATCH(LOOKUP(C43,$E41:$I41,$E39:$I39),$C36:$C39,0),1),INDEX($L36:$L39,MATCH(LOOKUP(C43,$E41:$I41,$E39:$I39),$B36:$B39,0),1)),INDEX($M36:$M39,MATCH(C43,$C36:$C39,0),1)),INDEX($L36:$L39,MATCH(C43,$B36:$B39,0),1))</f>
        <v>7</v>
      </c>
      <c r="N43" s="104" t="str">
        <f aca="false">IF(ISBLANK('RR page 1'!$K21),"",IF('RR page 1'!$K21="B",$B43,$C43))</f>
        <v/>
      </c>
      <c r="O43" s="105" t="n">
        <v>3</v>
      </c>
      <c r="P43" s="101" t="n">
        <v>4</v>
      </c>
      <c r="R43" s="106" t="str">
        <f aca="false">CONCATENATE(ADDRESS($B43+2,$C43+1,4,1)," ",ADDRESS($C43+2,$B43+1,4,1))</f>
        <v>H12 K9</v>
      </c>
      <c r="S43" s="90"/>
    </row>
    <row r="44" customFormat="false" ht="15" hidden="false" customHeight="true" outlineLevel="0" collapsed="false">
      <c r="A44" s="101" t="n">
        <v>4</v>
      </c>
      <c r="B44" s="101" t="n">
        <v>9</v>
      </c>
      <c r="C44" s="101" t="n">
        <v>4</v>
      </c>
      <c r="D44" s="89" t="s">
        <v>34</v>
      </c>
      <c r="E44" s="101" t="n">
        <v>1</v>
      </c>
      <c r="F44" s="101"/>
      <c r="G44" s="101"/>
      <c r="H44" s="101"/>
      <c r="I44" s="101"/>
      <c r="J44" s="101"/>
      <c r="K44" s="101"/>
      <c r="L44" s="101" t="n">
        <f aca="false">IF(ISERROR(MATCH(B44,$B36:$B39,0)),IF(ISERROR(MATCH(B44,$C36:$C39,0)),IF(ISERROR(MATCH(LOOKUP(B44,$E41:$I41,$E39:$I39),$B36:$B39,0)),INDEX($M36:$M39,MATCH(LOOKUP(B44,$E41:$I41,$E39:$I39),$C36:$C39,0),1),INDEX($L36:$L39,MATCH(LOOKUP(B44,$E41:$I41,$E39:$I39),$B36:$B39,0),1)),INDEX($M36:$M39,MATCH(B44,$C36:$C39,0),1)),INDEX($L36:$L39,MATCH(B44,$B36:$B39,0),1))</f>
        <v>9</v>
      </c>
      <c r="M44" s="101" t="n">
        <f aca="false">IF(ISERROR(MATCH(C44,$B36:$B39,0)),IF(ISERROR(MATCH(C44,$C36:$C39,0)),IF(ISERROR(MATCH(LOOKUP(C44,$E41:$I41,$E39:$I39),$B36:$B39,0)),INDEX($M36:$M39,MATCH(LOOKUP(C44,$E41:$I41,$E39:$I39),$C36:$C39,0),1),INDEX($L36:$L39,MATCH(LOOKUP(C44,$E41:$I41,$E39:$I39),$B36:$B39,0),1)),INDEX($M36:$M39,MATCH(C44,$C36:$C39,0),1)),INDEX($L36:$L39,MATCH(C44,$B36:$B39,0),1))</f>
        <v>2</v>
      </c>
      <c r="N44" s="104" t="str">
        <f aca="false">IF(ISBLANK('RR page 1'!$K22),"",IF('RR page 1'!$K22="B",$B44,$C44))</f>
        <v/>
      </c>
      <c r="O44" s="105" t="n">
        <v>4</v>
      </c>
      <c r="P44" s="101" t="n">
        <v>4</v>
      </c>
      <c r="R44" s="106" t="str">
        <f aca="false">CONCATENATE(ADDRESS($B44+2,$C44+1,4,1)," ",ADDRESS($C44+2,$B44+1,4,1))</f>
        <v>E11 J6</v>
      </c>
      <c r="S44" s="90"/>
    </row>
    <row r="45" customFormat="false" ht="15" hidden="false" customHeight="true" outlineLevel="0" collapsed="false">
      <c r="A45" s="101"/>
      <c r="B45" s="101"/>
      <c r="C45" s="101"/>
      <c r="D45" s="89" t="n">
        <f aca="false">COUNT(E44:J44)</f>
        <v>1</v>
      </c>
      <c r="E45" s="101"/>
      <c r="F45" s="101"/>
      <c r="G45" s="101"/>
      <c r="H45" s="101"/>
      <c r="I45" s="101"/>
      <c r="J45" s="101"/>
      <c r="K45" s="101"/>
      <c r="L45" s="101"/>
      <c r="M45" s="103"/>
      <c r="N45" s="107"/>
      <c r="O45" s="105"/>
      <c r="P45" s="101"/>
      <c r="R45" s="106"/>
      <c r="S45" s="90"/>
    </row>
    <row r="46" customFormat="false" ht="15" hidden="false" customHeight="true" outlineLevel="0" collapsed="false">
      <c r="A46" s="101" t="n">
        <v>5</v>
      </c>
      <c r="B46" s="101" t="n">
        <v>8</v>
      </c>
      <c r="C46" s="101" t="n">
        <v>6</v>
      </c>
      <c r="D46" s="89" t="s">
        <v>33</v>
      </c>
      <c r="E46" s="101" t="n">
        <v>3</v>
      </c>
      <c r="F46" s="101"/>
      <c r="G46" s="101"/>
      <c r="H46" s="101"/>
      <c r="I46" s="101"/>
      <c r="J46" s="101"/>
      <c r="K46" s="101" t="n">
        <v>5</v>
      </c>
      <c r="L46" s="101" t="n">
        <f aca="false">IF(ISERROR(MATCH(B46,$B41:$B44,0)),IF(ISERROR(MATCH(B46,$C41:$C44,0)),IF(ISERROR(MATCH(LOOKUP(B46,$E46:$I46,$E44:$I44),$B41:$B44,0)),INDEX($M41:$M44,MATCH(LOOKUP(B46,$E46:$I46,$E44:$I44),$C41:$C44,0),1),INDEX($L41:$L44,MATCH(LOOKUP(B46,$E46:$I46,$E44:$I44),$B41:$B44,0),1)),INDEX($M41:$M44,MATCH(B46,$C41:$C44,0),1)),INDEX($L41:$L44,MATCH(B46,$B41:$B44,0),1))</f>
        <v>8</v>
      </c>
      <c r="M46" s="101" t="n">
        <f aca="false">IF(ISERROR(MATCH(C46,$B41:$B44,0)),IF(ISERROR(MATCH(C46,$C41:$C44,0)),IF(ISERROR(MATCH(LOOKUP(C46,$E46:$I46,$E44:$I44),$B41:$B44,0)),INDEX($M41:$M44,MATCH(LOOKUP(C46,$E46:$I46,$E44:$I44),$C41:$C44,0),1),INDEX($L41:$L44,MATCH(LOOKUP(C46,$E46:$I46,$E44:$I44),$B41:$B44,0),1)),INDEX($M41:$M44,MATCH(C46,$C41:$C44,0),1)),INDEX($L41:$L44,MATCH(C46,$B41:$B44,0),1))</f>
        <v>4</v>
      </c>
      <c r="N46" s="104" t="str">
        <f aca="false">IF(ISBLANK('RR page 1'!$K24),"",IF('RR page 1'!$K24="B",$B46,$C46))</f>
        <v/>
      </c>
      <c r="O46" s="105" t="n">
        <v>1</v>
      </c>
      <c r="P46" s="101" t="n">
        <v>5</v>
      </c>
      <c r="R46" s="106" t="str">
        <f aca="false">CONCATENATE(ADDRESS($B46+2,$C46+1,4,1)," ",ADDRESS($C46+2,$B46+1,4,1))</f>
        <v>G10 I8</v>
      </c>
      <c r="S46" s="90"/>
    </row>
    <row r="47" customFormat="false" ht="15" hidden="false" customHeight="true" outlineLevel="0" collapsed="false">
      <c r="A47" s="101" t="n">
        <v>5</v>
      </c>
      <c r="B47" s="101" t="n">
        <v>4</v>
      </c>
      <c r="C47" s="101" t="n">
        <v>10</v>
      </c>
      <c r="E47" s="101"/>
      <c r="F47" s="101"/>
      <c r="G47" s="101"/>
      <c r="H47" s="101"/>
      <c r="I47" s="101"/>
      <c r="J47" s="101"/>
      <c r="K47" s="101"/>
      <c r="L47" s="101" t="n">
        <f aca="false">IF(ISERROR(MATCH(B47,$B41:$B44,0)),IF(ISERROR(MATCH(B47,$C41:$C44,0)),IF(ISERROR(MATCH(LOOKUP(B47,$E46:$I46,$E44:$I44),$B41:$B44,0)),INDEX($M41:$M44,MATCH(LOOKUP(B47,$E46:$I46,$E44:$I44),$C41:$C44,0),1),INDEX($L41:$L44,MATCH(LOOKUP(B47,$E46:$I46,$E44:$I44),$B41:$B44,0),1)),INDEX($M41:$M44,MATCH(B47,$C41:$C44,0),1)),INDEX($L41:$L44,MATCH(B47,$B41:$B44,0),1))</f>
        <v>2</v>
      </c>
      <c r="M47" s="101" t="n">
        <f aca="false">IF(ISERROR(MATCH(C47,$B41:$B44,0)),IF(ISERROR(MATCH(C47,$C41:$C44,0)),IF(ISERROR(MATCH(LOOKUP(C47,$E46:$I46,$E44:$I44),$B41:$B44,0)),INDEX($M41:$M44,MATCH(LOOKUP(C47,$E46:$I46,$E44:$I44),$C41:$C44,0),1),INDEX($L41:$L44,MATCH(LOOKUP(C47,$E46:$I46,$E44:$I44),$B41:$B44,0),1)),INDEX($M41:$M44,MATCH(C47,$C41:$C44,0),1)),INDEX($L41:$L44,MATCH(C47,$B41:$B44,0),1))</f>
        <v>10</v>
      </c>
      <c r="N47" s="104" t="str">
        <f aca="false">IF(ISBLANK('RR page 1'!$K25),"",IF('RR page 1'!$K25="B",$B47,$C47))</f>
        <v/>
      </c>
      <c r="O47" s="105" t="n">
        <v>2</v>
      </c>
      <c r="P47" s="101" t="n">
        <v>5</v>
      </c>
      <c r="R47" s="106" t="str">
        <f aca="false">CONCATENATE(ADDRESS($B47+2,$C47+1,4,1)," ",ADDRESS($C47+2,$B47+1,4,1))</f>
        <v>K6 E12</v>
      </c>
    </row>
    <row r="48" customFormat="false" ht="15" hidden="false" customHeight="true" outlineLevel="0" collapsed="false">
      <c r="A48" s="101" t="n">
        <v>5</v>
      </c>
      <c r="B48" s="101" t="n">
        <v>7</v>
      </c>
      <c r="C48" s="101" t="n">
        <v>5</v>
      </c>
      <c r="E48" s="101"/>
      <c r="F48" s="101"/>
      <c r="G48" s="101"/>
      <c r="H48" s="101"/>
      <c r="I48" s="101"/>
      <c r="J48" s="101"/>
      <c r="K48" s="101"/>
      <c r="L48" s="101" t="n">
        <f aca="false">IF(ISERROR(MATCH(B48,$B41:$B44,0)),IF(ISERROR(MATCH(B48,$C41:$C44,0)),IF(ISERROR(MATCH(LOOKUP(B48,$E46:$I46,$E44:$I44),$B41:$B44,0)),INDEX($M41:$M44,MATCH(LOOKUP(B48,$E46:$I46,$E44:$I44),$C41:$C44,0),1),INDEX($L41:$L44,MATCH(LOOKUP(B48,$E46:$I46,$E44:$I44),$B41:$B44,0),1)),INDEX($M41:$M44,MATCH(B48,$C41:$C44,0),1)),INDEX($L41:$L44,MATCH(B48,$B41:$B44,0),1))</f>
        <v>7</v>
      </c>
      <c r="M48" s="101" t="n">
        <f aca="false">IF(ISERROR(MATCH(C48,$B41:$B44,0)),IF(ISERROR(MATCH(C48,$C41:$C44,0)),IF(ISERROR(MATCH(LOOKUP(C48,$E46:$I46,$E44:$I44),$B41:$B44,0)),INDEX($M41:$M44,MATCH(LOOKUP(C48,$E46:$I46,$E44:$I44),$C41:$C44,0),1),INDEX($L41:$L44,MATCH(LOOKUP(C48,$E46:$I46,$E44:$I44),$B41:$B44,0),1)),INDEX($M41:$M44,MATCH(C48,$C41:$C44,0),1)),INDEX($L41:$L44,MATCH(C48,$B41:$B44,0),1))</f>
        <v>3</v>
      </c>
      <c r="N48" s="104" t="str">
        <f aca="false">IF(ISBLANK('RR page 1'!$K26),"",IF('RR page 1'!$K26="B",$B48,$C48))</f>
        <v/>
      </c>
      <c r="O48" s="105" t="n">
        <v>3</v>
      </c>
      <c r="P48" s="101" t="n">
        <v>5</v>
      </c>
      <c r="R48" s="106" t="str">
        <f aca="false">CONCATENATE(ADDRESS($B48+2,$C48+1,4,1)," ",ADDRESS($C48+2,$B48+1,4,1))</f>
        <v>F9 H7</v>
      </c>
      <c r="S48" s="90"/>
    </row>
    <row r="49" customFormat="false" ht="15" hidden="false" customHeight="true" outlineLevel="0" collapsed="false">
      <c r="A49" s="101" t="n">
        <v>5</v>
      </c>
      <c r="B49" s="101" t="n">
        <v>3</v>
      </c>
      <c r="C49" s="101" t="n">
        <v>9</v>
      </c>
      <c r="D49" s="89" t="s">
        <v>34</v>
      </c>
      <c r="E49" s="101"/>
      <c r="F49" s="101"/>
      <c r="G49" s="101"/>
      <c r="H49" s="101"/>
      <c r="I49" s="101"/>
      <c r="J49" s="101"/>
      <c r="K49" s="101"/>
      <c r="L49" s="101" t="n">
        <f aca="false">IF(ISERROR(MATCH(B49,$B41:$B44,0)),IF(ISERROR(MATCH(B49,$C41:$C44,0)),IF(ISERROR(MATCH(LOOKUP(B49,$E46:$I46,$E44:$I44),$B41:$B44,0)),INDEX($M41:$M44,MATCH(LOOKUP(B49,$E46:$I46,$E44:$I44),$C41:$C44,0),1),INDEX($L41:$L44,MATCH(LOOKUP(B49,$E46:$I46,$E44:$I44),$B41:$B44,0),1)),INDEX($M41:$M44,MATCH(B49,$C41:$C44,0),1)),INDEX($L41:$L44,MATCH(B49,$B41:$B44,0),1))</f>
        <v>1</v>
      </c>
      <c r="M49" s="101" t="n">
        <f aca="false">IF(ISERROR(MATCH(C49,$B41:$B44,0)),IF(ISERROR(MATCH(C49,$C41:$C44,0)),IF(ISERROR(MATCH(LOOKUP(C49,$E46:$I46,$E44:$I44),$B41:$B44,0)),INDEX($M41:$M44,MATCH(LOOKUP(C49,$E46:$I46,$E44:$I44),$C41:$C44,0),1),INDEX($L41:$L44,MATCH(LOOKUP(C49,$E46:$I46,$E44:$I44),$B41:$B44,0),1)),INDEX($M41:$M44,MATCH(C49,$C41:$C44,0),1)),INDEX($L41:$L44,MATCH(C49,$B41:$B44,0),1))</f>
        <v>9</v>
      </c>
      <c r="N49" s="104" t="str">
        <f aca="false">IF(ISBLANK('RR page 1'!$K27),"",IF('RR page 1'!$K27="B",$B49,$C49))</f>
        <v/>
      </c>
      <c r="O49" s="105" t="n">
        <v>4</v>
      </c>
      <c r="P49" s="101" t="n">
        <v>5</v>
      </c>
      <c r="R49" s="106" t="str">
        <f aca="false">CONCATENATE(ADDRESS($B49+2,$C49+1,4,1)," ",ADDRESS($C49+2,$B49+1,4,1))</f>
        <v>J5 D11</v>
      </c>
      <c r="S49" s="90"/>
    </row>
    <row r="50" customFormat="false" ht="15" hidden="false" customHeight="true" outlineLevel="0" collapsed="false">
      <c r="A50" s="101"/>
      <c r="B50" s="101"/>
      <c r="C50" s="101"/>
      <c r="D50" s="89" t="n">
        <f aca="false">COUNT(E49:J49)</f>
        <v>0</v>
      </c>
      <c r="E50" s="101"/>
      <c r="F50" s="101"/>
      <c r="G50" s="101"/>
      <c r="H50" s="101"/>
      <c r="I50" s="101"/>
      <c r="J50" s="101"/>
      <c r="K50" s="101"/>
      <c r="L50" s="101"/>
      <c r="M50" s="103"/>
      <c r="N50" s="107"/>
      <c r="O50" s="105"/>
      <c r="P50" s="101"/>
      <c r="R50" s="106"/>
      <c r="S50" s="90"/>
    </row>
    <row r="51" customFormat="false" ht="15" hidden="false" customHeight="true" outlineLevel="0" collapsed="false">
      <c r="A51" s="101" t="n">
        <v>6</v>
      </c>
      <c r="B51" s="101" t="n">
        <v>10</v>
      </c>
      <c r="C51" s="101" t="n">
        <v>8</v>
      </c>
      <c r="D51" s="89" t="s">
        <v>33</v>
      </c>
      <c r="E51" s="101"/>
      <c r="F51" s="101"/>
      <c r="G51" s="101"/>
      <c r="H51" s="101"/>
      <c r="I51" s="101"/>
      <c r="J51" s="101"/>
      <c r="K51" s="101" t="n">
        <v>6</v>
      </c>
      <c r="L51" s="101" t="n">
        <f aca="false">IF(ISERROR(MATCH(B51,$B46:$B49,0)),IF(ISERROR(MATCH(B51,$C46:$C49,0)),IF(ISERROR(MATCH(LOOKUP(B51,$E51:$I51,$E49:$I49),$B46:$B49,0)),INDEX($M46:$M49,MATCH(LOOKUP(B51,$E51:$I51,$E49:$I49),$C46:$C49,0),1),INDEX($L46:$L49,MATCH(LOOKUP(B51,$E51:$I51,$E49:$I49),$B46:$B49,0),1)),INDEX($M46:$M49,MATCH(B51,$C46:$C49,0),1)),INDEX($L46:$L49,MATCH(B51,$B46:$B49,0),1))</f>
        <v>10</v>
      </c>
      <c r="M51" s="101" t="n">
        <f aca="false">IF(ISERROR(MATCH(C51,$B46:$B49,0)),IF(ISERROR(MATCH(C51,$C46:$C49,0)),IF(ISERROR(MATCH(LOOKUP(C51,$E51:$I51,$E49:$I49),$B46:$B49,0)),INDEX($M46:$M49,MATCH(LOOKUP(C51,$E51:$I51,$E49:$I49),$C46:$C49,0),1),INDEX($L46:$L49,MATCH(LOOKUP(C51,$E51:$I51,$E49:$I49),$B46:$B49,0),1)),INDEX($M46:$M49,MATCH(C51,$C46:$C49,0),1)),INDEX($L46:$L49,MATCH(C51,$B46:$B49,0),1))</f>
        <v>8</v>
      </c>
      <c r="N51" s="104" t="str">
        <f aca="false">IF(ISBLANK('RR page 1'!$K29),"",IF('RR page 1'!$K29="B",$B51,$C51))</f>
        <v/>
      </c>
      <c r="O51" s="105" t="n">
        <v>1</v>
      </c>
      <c r="P51" s="101" t="n">
        <v>6</v>
      </c>
      <c r="R51" s="106" t="str">
        <f aca="false">CONCATENATE(ADDRESS($B51+2,$C51+1,4,1)," ",ADDRESS($C51+2,$B51+1,4,1))</f>
        <v>I12 K10</v>
      </c>
      <c r="S51" s="90"/>
    </row>
    <row r="52" customFormat="false" ht="15" hidden="false" customHeight="true" outlineLevel="0" collapsed="false">
      <c r="A52" s="101" t="n">
        <v>6</v>
      </c>
      <c r="B52" s="101" t="n">
        <v>5</v>
      </c>
      <c r="C52" s="101" t="n">
        <v>3</v>
      </c>
      <c r="E52" s="101"/>
      <c r="F52" s="101"/>
      <c r="G52" s="101"/>
      <c r="H52" s="101"/>
      <c r="I52" s="101"/>
      <c r="J52" s="101"/>
      <c r="K52" s="101"/>
      <c r="L52" s="101" t="n">
        <f aca="false">IF(ISERROR(MATCH(B52,$B46:$B49,0)),IF(ISERROR(MATCH(B52,$C46:$C49,0)),IF(ISERROR(MATCH(LOOKUP(B52,$E51:$I51,$E49:$I49),$B46:$B49,0)),INDEX($M46:$M49,MATCH(LOOKUP(B52,$E51:$I51,$E49:$I49),$C46:$C49,0),1),INDEX($L46:$L49,MATCH(LOOKUP(B52,$E51:$I51,$E49:$I49),$B46:$B49,0),1)),INDEX($M46:$M49,MATCH(B52,$C46:$C49,0),1)),INDEX($L46:$L49,MATCH(B52,$B46:$B49,0),1))</f>
        <v>3</v>
      </c>
      <c r="M52" s="101" t="n">
        <f aca="false">IF(ISERROR(MATCH(C52,$B46:$B49,0)),IF(ISERROR(MATCH(C52,$C46:$C49,0)),IF(ISERROR(MATCH(LOOKUP(C52,$E51:$I51,$E49:$I49),$B46:$B49,0)),INDEX($M46:$M49,MATCH(LOOKUP(C52,$E51:$I51,$E49:$I49),$C46:$C49,0),1),INDEX($L46:$L49,MATCH(LOOKUP(C52,$E51:$I51,$E49:$I49),$B46:$B49,0),1)),INDEX($M46:$M49,MATCH(C52,$C46:$C49,0),1)),INDEX($L46:$L49,MATCH(C52,$B46:$B49,0),1))</f>
        <v>1</v>
      </c>
      <c r="N52" s="104" t="str">
        <f aca="false">IF(ISBLANK('RR page 1'!$K30),"",IF('RR page 1'!$K30="B",$B52,$C52))</f>
        <v/>
      </c>
      <c r="O52" s="105" t="n">
        <v>2</v>
      </c>
      <c r="P52" s="101" t="n">
        <v>6</v>
      </c>
      <c r="R52" s="106" t="str">
        <f aca="false">CONCATENATE(ADDRESS($B52+2,$C52+1,4,1)," ",ADDRESS($C52+2,$B52+1,4,1))</f>
        <v>D7 F5</v>
      </c>
    </row>
    <row r="53" customFormat="false" ht="15" hidden="false" customHeight="true" outlineLevel="0" collapsed="false">
      <c r="A53" s="101" t="n">
        <v>6</v>
      </c>
      <c r="B53" s="101" t="n">
        <v>9</v>
      </c>
      <c r="C53" s="101" t="n">
        <v>7</v>
      </c>
      <c r="E53" s="101"/>
      <c r="F53" s="101"/>
      <c r="G53" s="101"/>
      <c r="H53" s="101"/>
      <c r="I53" s="101"/>
      <c r="J53" s="101"/>
      <c r="K53" s="101"/>
      <c r="L53" s="101" t="n">
        <f aca="false">IF(ISERROR(MATCH(B53,$B46:$B49,0)),IF(ISERROR(MATCH(B53,$C46:$C49,0)),IF(ISERROR(MATCH(LOOKUP(B53,$E51:$I51,$E49:$I49),$B46:$B49,0)),INDEX($M46:$M49,MATCH(LOOKUP(B53,$E51:$I51,$E49:$I49),$C46:$C49,0),1),INDEX($L46:$L49,MATCH(LOOKUP(B53,$E51:$I51,$E49:$I49),$B46:$B49,0),1)),INDEX($M46:$M49,MATCH(B53,$C46:$C49,0),1)),INDEX($L46:$L49,MATCH(B53,$B46:$B49,0),1))</f>
        <v>9</v>
      </c>
      <c r="M53" s="101" t="n">
        <f aca="false">IF(ISERROR(MATCH(C53,$B46:$B49,0)),IF(ISERROR(MATCH(C53,$C46:$C49,0)),IF(ISERROR(MATCH(LOOKUP(C53,$E51:$I51,$E49:$I49),$B46:$B49,0)),INDEX($M46:$M49,MATCH(LOOKUP(C53,$E51:$I51,$E49:$I49),$C46:$C49,0),1),INDEX($L46:$L49,MATCH(LOOKUP(C53,$E51:$I51,$E49:$I49),$B46:$B49,0),1)),INDEX($M46:$M49,MATCH(C53,$C46:$C49,0),1)),INDEX($L46:$L49,MATCH(C53,$B46:$B49,0),1))</f>
        <v>7</v>
      </c>
      <c r="N53" s="104" t="str">
        <f aca="false">IF(ISBLANK('RR page 1'!$K31),"",IF('RR page 1'!$K31="B",$B53,$C53))</f>
        <v/>
      </c>
      <c r="O53" s="105" t="n">
        <v>3</v>
      </c>
      <c r="P53" s="101" t="n">
        <v>6</v>
      </c>
      <c r="R53" s="106" t="str">
        <f aca="false">CONCATENATE(ADDRESS($B53+2,$C53+1,4,1)," ",ADDRESS($C53+2,$B53+1,4,1))</f>
        <v>H11 J9</v>
      </c>
      <c r="S53" s="90"/>
    </row>
    <row r="54" customFormat="false" ht="15" hidden="false" customHeight="true" outlineLevel="0" collapsed="false">
      <c r="A54" s="101" t="n">
        <v>6</v>
      </c>
      <c r="B54" s="101" t="n">
        <v>6</v>
      </c>
      <c r="C54" s="101" t="n">
        <v>4</v>
      </c>
      <c r="D54" s="89" t="s">
        <v>34</v>
      </c>
      <c r="E54" s="101" t="n">
        <v>10</v>
      </c>
      <c r="F54" s="101"/>
      <c r="G54" s="101"/>
      <c r="H54" s="101"/>
      <c r="I54" s="101"/>
      <c r="J54" s="101"/>
      <c r="K54" s="101"/>
      <c r="L54" s="101" t="n">
        <f aca="false">IF(ISERROR(MATCH(B54,$B46:$B49,0)),IF(ISERROR(MATCH(B54,$C46:$C49,0)),IF(ISERROR(MATCH(LOOKUP(B54,$E51:$I51,$E49:$I49),$B46:$B49,0)),INDEX($M46:$M49,MATCH(LOOKUP(B54,$E51:$I51,$E49:$I49),$C46:$C49,0),1),INDEX($L46:$L49,MATCH(LOOKUP(B54,$E51:$I51,$E49:$I49),$B46:$B49,0),1)),INDEX($M46:$M49,MATCH(B54,$C46:$C49,0),1)),INDEX($L46:$L49,MATCH(B54,$B46:$B49,0),1))</f>
        <v>4</v>
      </c>
      <c r="M54" s="101" t="n">
        <f aca="false">IF(ISERROR(MATCH(C54,$B46:$B49,0)),IF(ISERROR(MATCH(C54,$C46:$C49,0)),IF(ISERROR(MATCH(LOOKUP(C54,$E51:$I51,$E49:$I49),$B46:$B49,0)),INDEX($M46:$M49,MATCH(LOOKUP(C54,$E51:$I51,$E49:$I49),$C46:$C49,0),1),INDEX($L46:$L49,MATCH(LOOKUP(C54,$E51:$I51,$E49:$I49),$B46:$B49,0),1)),INDEX($M46:$M49,MATCH(C54,$C46:$C49,0),1)),INDEX($L46:$L49,MATCH(C54,$B46:$B49,0),1))</f>
        <v>2</v>
      </c>
      <c r="N54" s="104" t="str">
        <f aca="false">IF(ISBLANK('RR page 1'!$K32),"",IF('RR page 1'!$K32="B",$B54,$C54))</f>
        <v/>
      </c>
      <c r="O54" s="105" t="n">
        <v>4</v>
      </c>
      <c r="P54" s="101" t="n">
        <v>6</v>
      </c>
      <c r="R54" s="106" t="str">
        <f aca="false">CONCATENATE(ADDRESS($B54+2,$C54+1,4,1)," ",ADDRESS($C54+2,$B54+1,4,1))</f>
        <v>E8 G6</v>
      </c>
      <c r="S54" s="90"/>
    </row>
    <row r="55" customFormat="false" ht="15" hidden="false" customHeight="true" outlineLevel="0" collapsed="false">
      <c r="A55" s="101"/>
      <c r="B55" s="101"/>
      <c r="C55" s="101"/>
      <c r="D55" s="89" t="n">
        <f aca="false">COUNT(E54:J54)</f>
        <v>1</v>
      </c>
      <c r="E55" s="101"/>
      <c r="F55" s="101"/>
      <c r="G55" s="101"/>
      <c r="H55" s="101"/>
      <c r="I55" s="101"/>
      <c r="J55" s="101"/>
      <c r="K55" s="101"/>
      <c r="L55" s="101"/>
      <c r="M55" s="103"/>
      <c r="N55" s="107"/>
      <c r="O55" s="105"/>
      <c r="P55" s="101"/>
      <c r="R55" s="106"/>
      <c r="S55" s="90"/>
    </row>
    <row r="56" customFormat="false" ht="15" hidden="false" customHeight="true" outlineLevel="0" collapsed="false">
      <c r="A56" s="101" t="n">
        <v>7</v>
      </c>
      <c r="B56" s="101" t="n">
        <v>9</v>
      </c>
      <c r="C56" s="101" t="n">
        <v>5</v>
      </c>
      <c r="D56" s="89" t="s">
        <v>33</v>
      </c>
      <c r="E56" s="101" t="n">
        <v>2</v>
      </c>
      <c r="F56" s="101"/>
      <c r="G56" s="101"/>
      <c r="H56" s="101"/>
      <c r="I56" s="101"/>
      <c r="J56" s="101"/>
      <c r="K56" s="101" t="n">
        <v>7</v>
      </c>
      <c r="L56" s="101" t="n">
        <f aca="false">IF(ISERROR(MATCH(B56,$B51:$B54,0)),IF(ISERROR(MATCH(B56,$C51:$C54,0)),IF(ISERROR(MATCH(LOOKUP(B56,$E56:$I56,$E54:$I54),$B51:$B54,0)),INDEX($M51:$M54,MATCH(LOOKUP(B56,$E56:$I56,$E54:$I54),$C51:$C54,0),1),INDEX($L51:$L54,MATCH(LOOKUP(B56,$E56:$I56,$E54:$I54),$B51:$B54,0),1)),INDEX($M51:$M54,MATCH(B56,$C51:$C54,0),1)),INDEX($L51:$L54,MATCH(B56,$B51:$B54,0),1))</f>
        <v>9</v>
      </c>
      <c r="M56" s="101" t="n">
        <f aca="false">IF(ISERROR(MATCH(C56,$B51:$B54,0)),IF(ISERROR(MATCH(C56,$C51:$C54,0)),IF(ISERROR(MATCH(LOOKUP(C56,$E56:$I56,$E54:$I54),$B51:$B54,0)),INDEX($M51:$M54,MATCH(LOOKUP(C56,$E56:$I56,$E54:$I54),$C51:$C54,0),1),INDEX($L51:$L54,MATCH(LOOKUP(C56,$E56:$I56,$E54:$I54),$B51:$B54,0),1)),INDEX($M51:$M54,MATCH(C56,$C51:$C54,0),1)),INDEX($L51:$L54,MATCH(C56,$B51:$B54,0),1))</f>
        <v>3</v>
      </c>
      <c r="N56" s="104" t="str">
        <f aca="false">IF(ISBLANK('RR page 2'!$K4),"",IF('RR page 2'!$K4="B",$B56,$C56))</f>
        <v/>
      </c>
      <c r="O56" s="105" t="n">
        <v>1</v>
      </c>
      <c r="P56" s="101" t="n">
        <v>7</v>
      </c>
      <c r="R56" s="106" t="str">
        <f aca="false">CONCATENATE(ADDRESS($B56+2,$C56+1,4,1)," ",ADDRESS($C56+2,$B56+1,4,1))</f>
        <v>F11 J7</v>
      </c>
      <c r="S56" s="90"/>
    </row>
    <row r="57" customFormat="false" ht="15" hidden="false" customHeight="true" outlineLevel="0" collapsed="false">
      <c r="A57" s="101" t="n">
        <v>7</v>
      </c>
      <c r="B57" s="101" t="n">
        <v>7</v>
      </c>
      <c r="C57" s="101" t="n">
        <v>4</v>
      </c>
      <c r="E57" s="101"/>
      <c r="F57" s="101"/>
      <c r="G57" s="101"/>
      <c r="H57" s="101"/>
      <c r="I57" s="101"/>
      <c r="J57" s="101"/>
      <c r="K57" s="101"/>
      <c r="L57" s="101" t="n">
        <f aca="false">IF(ISERROR(MATCH(B57,$B51:$B54,0)),IF(ISERROR(MATCH(B57,$C51:$C54,0)),IF(ISERROR(MATCH(LOOKUP(B57,$E56:$I56,$E54:$I54),$B51:$B54,0)),INDEX($M51:$M54,MATCH(LOOKUP(B57,$E56:$I56,$E54:$I54),$C51:$C54,0),1),INDEX($L51:$L54,MATCH(LOOKUP(B57,$E56:$I56,$E54:$I54),$B51:$B54,0),1)),INDEX($M51:$M54,MATCH(B57,$C51:$C54,0),1)),INDEX($L51:$L54,MATCH(B57,$B51:$B54,0),1))</f>
        <v>7</v>
      </c>
      <c r="M57" s="101" t="n">
        <f aca="false">IF(ISERROR(MATCH(C57,$B51:$B54,0)),IF(ISERROR(MATCH(C57,$C51:$C54,0)),IF(ISERROR(MATCH(LOOKUP(C57,$E56:$I56,$E54:$I54),$B51:$B54,0)),INDEX($M51:$M54,MATCH(LOOKUP(C57,$E56:$I56,$E54:$I54),$C51:$C54,0),1),INDEX($L51:$L54,MATCH(LOOKUP(C57,$E56:$I56,$E54:$I54),$B51:$B54,0),1)),INDEX($M51:$M54,MATCH(C57,$C51:$C54,0),1)),INDEX($L51:$L54,MATCH(C57,$B51:$B54,0),1))</f>
        <v>2</v>
      </c>
      <c r="N57" s="104" t="str">
        <f aca="false">IF(ISBLANK('RR page 2'!$K5),"",IF('RR page 2'!$K5="B",$B57,$C57))</f>
        <v/>
      </c>
      <c r="O57" s="105" t="n">
        <v>2</v>
      </c>
      <c r="P57" s="101" t="n">
        <v>7</v>
      </c>
      <c r="R57" s="106" t="str">
        <f aca="false">CONCATENATE(ADDRESS($B57+2,$C57+1,4,1)," ",ADDRESS($C57+2,$B57+1,4,1))</f>
        <v>E9 H6</v>
      </c>
    </row>
    <row r="58" customFormat="false" ht="15" hidden="false" customHeight="true" outlineLevel="0" collapsed="false">
      <c r="A58" s="101" t="n">
        <v>7</v>
      </c>
      <c r="B58" s="101" t="n">
        <v>8</v>
      </c>
      <c r="C58" s="101" t="n">
        <v>3</v>
      </c>
      <c r="E58" s="101"/>
      <c r="F58" s="101"/>
      <c r="G58" s="101"/>
      <c r="H58" s="101"/>
      <c r="I58" s="101"/>
      <c r="J58" s="101"/>
      <c r="K58" s="101"/>
      <c r="L58" s="101" t="n">
        <f aca="false">IF(ISERROR(MATCH(B58,$B51:$B54,0)),IF(ISERROR(MATCH(B58,$C51:$C54,0)),IF(ISERROR(MATCH(LOOKUP(B58,$E56:$I56,$E54:$I54),$B51:$B54,0)),INDEX($M51:$M54,MATCH(LOOKUP(B58,$E56:$I56,$E54:$I54),$C51:$C54,0),1),INDEX($L51:$L54,MATCH(LOOKUP(B58,$E56:$I56,$E54:$I54),$B51:$B54,0),1)),INDEX($M51:$M54,MATCH(B58,$C51:$C54,0),1)),INDEX($L51:$L54,MATCH(B58,$B51:$B54,0),1))</f>
        <v>8</v>
      </c>
      <c r="M58" s="101" t="n">
        <f aca="false">IF(ISERROR(MATCH(C58,$B51:$B54,0)),IF(ISERROR(MATCH(C58,$C51:$C54,0)),IF(ISERROR(MATCH(LOOKUP(C58,$E56:$I56,$E54:$I54),$B51:$B54,0)),INDEX($M51:$M54,MATCH(LOOKUP(C58,$E56:$I56,$E54:$I54),$C51:$C54,0),1),INDEX($L51:$L54,MATCH(LOOKUP(C58,$E56:$I56,$E54:$I54),$B51:$B54,0),1)),INDEX($M51:$M54,MATCH(C58,$C51:$C54,0),1)),INDEX($L51:$L54,MATCH(C58,$B51:$B54,0),1))</f>
        <v>1</v>
      </c>
      <c r="N58" s="104" t="str">
        <f aca="false">IF(ISBLANK('RR page 2'!$K6),"",IF('RR page 2'!$K6="B",$B58,$C58))</f>
        <v/>
      </c>
      <c r="O58" s="105" t="n">
        <v>3</v>
      </c>
      <c r="P58" s="101" t="n">
        <v>7</v>
      </c>
      <c r="R58" s="106" t="str">
        <f aca="false">CONCATENATE(ADDRESS($B58+2,$C58+1,4,1)," ",ADDRESS($C58+2,$B58+1,4,1))</f>
        <v>D10 I5</v>
      </c>
      <c r="S58" s="90"/>
    </row>
    <row r="59" customFormat="false" ht="15" hidden="false" customHeight="true" outlineLevel="0" collapsed="false">
      <c r="A59" s="101" t="n">
        <v>7</v>
      </c>
      <c r="B59" s="101" t="n">
        <v>6</v>
      </c>
      <c r="C59" s="101" t="n">
        <v>2</v>
      </c>
      <c r="D59" s="89" t="s">
        <v>34</v>
      </c>
      <c r="E59" s="101" t="n">
        <v>9</v>
      </c>
      <c r="F59" s="101"/>
      <c r="G59" s="101"/>
      <c r="H59" s="101"/>
      <c r="I59" s="101"/>
      <c r="J59" s="101"/>
      <c r="K59" s="101"/>
      <c r="L59" s="101" t="n">
        <f aca="false">IF(ISERROR(MATCH(B59,$B51:$B54,0)),IF(ISERROR(MATCH(B59,$C51:$C54,0)),IF(ISERROR(MATCH(LOOKUP(B59,$E56:$I56,$E54:$I54),$B51:$B54,0)),INDEX($M51:$M54,MATCH(LOOKUP(B59,$E56:$I56,$E54:$I54),$C51:$C54,0),1),INDEX($L51:$L54,MATCH(LOOKUP(B59,$E56:$I56,$E54:$I54),$B51:$B54,0),1)),INDEX($M51:$M54,MATCH(B59,$C51:$C54,0),1)),INDEX($L51:$L54,MATCH(B59,$B51:$B54,0),1))</f>
        <v>4</v>
      </c>
      <c r="M59" s="101" t="n">
        <f aca="false">IF(ISERROR(MATCH(C59,$B51:$B54,0)),IF(ISERROR(MATCH(C59,$C51:$C54,0)),IF(ISERROR(MATCH(LOOKUP(C59,$E56:$I56,$E54:$I54),$B51:$B54,0)),INDEX($M51:$M54,MATCH(LOOKUP(C59,$E56:$I56,$E54:$I54),$C51:$C54,0),1),INDEX($L51:$L54,MATCH(LOOKUP(C59,$E56:$I56,$E54:$I54),$B51:$B54,0),1)),INDEX($M51:$M54,MATCH(C59,$C51:$C54,0),1)),INDEX($L51:$L54,MATCH(C59,$B51:$B54,0),1))</f>
        <v>10</v>
      </c>
      <c r="N59" s="104" t="str">
        <f aca="false">IF(ISBLANK('RR page 2'!$K7),"",IF('RR page 2'!$K7="B",$B59,$C59))</f>
        <v/>
      </c>
      <c r="O59" s="105" t="n">
        <v>4</v>
      </c>
      <c r="P59" s="101" t="n">
        <v>7</v>
      </c>
      <c r="R59" s="106" t="str">
        <f aca="false">CONCATENATE(ADDRESS($B59+2,$C59+1,4,1)," ",ADDRESS($C59+2,$B59+1,4,1))</f>
        <v>C8 G4</v>
      </c>
      <c r="S59" s="90"/>
    </row>
    <row r="60" customFormat="false" ht="15" hidden="false" customHeight="true" outlineLevel="0" collapsed="false">
      <c r="A60" s="101"/>
      <c r="B60" s="101"/>
      <c r="C60" s="101"/>
      <c r="D60" s="89" t="n">
        <f aca="false">COUNT(E59:J59)</f>
        <v>1</v>
      </c>
      <c r="E60" s="101"/>
      <c r="F60" s="101"/>
      <c r="G60" s="101"/>
      <c r="H60" s="101"/>
      <c r="I60" s="101"/>
      <c r="J60" s="101"/>
      <c r="K60" s="101"/>
      <c r="L60" s="101"/>
      <c r="M60" s="103"/>
      <c r="N60" s="107"/>
      <c r="O60" s="105"/>
      <c r="P60" s="101"/>
      <c r="R60" s="106"/>
      <c r="S60" s="90"/>
    </row>
    <row r="61" customFormat="false" ht="15" hidden="false" customHeight="true" outlineLevel="0" collapsed="false">
      <c r="A61" s="101" t="n">
        <v>8</v>
      </c>
      <c r="B61" s="101" t="n">
        <v>8</v>
      </c>
      <c r="C61" s="101" t="n">
        <v>7</v>
      </c>
      <c r="D61" s="89" t="s">
        <v>33</v>
      </c>
      <c r="E61" s="101" t="n">
        <v>1</v>
      </c>
      <c r="F61" s="101"/>
      <c r="G61" s="101"/>
      <c r="H61" s="101"/>
      <c r="I61" s="101"/>
      <c r="J61" s="101"/>
      <c r="K61" s="101" t="n">
        <v>8</v>
      </c>
      <c r="L61" s="101" t="n">
        <f aca="false">IF(ISERROR(MATCH(B61,$B56:$B59,0)),IF(ISERROR(MATCH(B61,$C56:$C59,0)),IF(ISERROR(MATCH(LOOKUP(B61,$E61:$I61,$E59:$I59),$B56:$B59,0)),INDEX($M56:$M59,MATCH(LOOKUP(B61,$E61:$I61,$E59:$I59),$C56:$C59,0),1),INDEX($L56:$L59,MATCH(LOOKUP(B61,$E61:$I61,$E59:$I59),$B56:$B59,0),1)),INDEX($M56:$M59,MATCH(B61,$C56:$C59,0),1)),INDEX($L56:$L59,MATCH(B61,$B56:$B59,0),1))</f>
        <v>8</v>
      </c>
      <c r="M61" s="101" t="n">
        <f aca="false">IF(ISERROR(MATCH(C61,$B56:$B59,0)),IF(ISERROR(MATCH(C61,$C56:$C59,0)),IF(ISERROR(MATCH(LOOKUP(C61,$E61:$I61,$E59:$I59),$B56:$B59,0)),INDEX($M56:$M59,MATCH(LOOKUP(C61,$E61:$I61,$E59:$I59),$C56:$C59,0),1),INDEX($L56:$L59,MATCH(LOOKUP(C61,$E61:$I61,$E59:$I59),$B56:$B59,0),1)),INDEX($M56:$M59,MATCH(C61,$C56:$C59,0),1)),INDEX($L56:$L59,MATCH(C61,$B56:$B59,0),1))</f>
        <v>7</v>
      </c>
      <c r="N61" s="104" t="str">
        <f aca="false">IF(ISBLANK('RR page 2'!$K9),"",IF('RR page 2'!$K9="B",$B61,$C61))</f>
        <v/>
      </c>
      <c r="O61" s="105" t="n">
        <v>1</v>
      </c>
      <c r="P61" s="101" t="n">
        <v>8</v>
      </c>
      <c r="R61" s="106" t="str">
        <f aca="false">CONCATENATE(ADDRESS($B61+2,$C61+1,4,1)," ",ADDRESS($C61+2,$B61+1,4,1))</f>
        <v>H10 I9</v>
      </c>
      <c r="S61" s="90"/>
    </row>
    <row r="62" customFormat="false" ht="15" hidden="false" customHeight="true" outlineLevel="0" collapsed="false">
      <c r="A62" s="101" t="n">
        <v>8</v>
      </c>
      <c r="B62" s="101" t="n">
        <v>6</v>
      </c>
      <c r="C62" s="101" t="n">
        <v>3</v>
      </c>
      <c r="E62" s="101"/>
      <c r="F62" s="101"/>
      <c r="G62" s="101"/>
      <c r="H62" s="101"/>
      <c r="I62" s="101"/>
      <c r="J62" s="101"/>
      <c r="K62" s="101"/>
      <c r="L62" s="101" t="n">
        <f aca="false">IF(ISERROR(MATCH(B62,$B56:$B59,0)),IF(ISERROR(MATCH(B62,$C56:$C59,0)),IF(ISERROR(MATCH(LOOKUP(B62,$E61:$I61,$E59:$I59),$B56:$B59,0)),INDEX($M56:$M59,MATCH(LOOKUP(B62,$E61:$I61,$E59:$I59),$C56:$C59,0),1),INDEX($L56:$L59,MATCH(LOOKUP(B62,$E61:$I61,$E59:$I59),$B56:$B59,0),1)),INDEX($M56:$M59,MATCH(B62,$C56:$C59,0),1)),INDEX($L56:$L59,MATCH(B62,$B56:$B59,0),1))</f>
        <v>4</v>
      </c>
      <c r="M62" s="101" t="n">
        <f aca="false">IF(ISERROR(MATCH(C62,$B56:$B59,0)),IF(ISERROR(MATCH(C62,$C56:$C59,0)),IF(ISERROR(MATCH(LOOKUP(C62,$E61:$I61,$E59:$I59),$B56:$B59,0)),INDEX($M56:$M59,MATCH(LOOKUP(C62,$E61:$I61,$E59:$I59),$C56:$C59,0),1),INDEX($L56:$L59,MATCH(LOOKUP(C62,$E61:$I61,$E59:$I59),$B56:$B59,0),1)),INDEX($M56:$M59,MATCH(C62,$C56:$C59,0),1)),INDEX($L56:$L59,MATCH(C62,$B56:$B59,0),1))</f>
        <v>1</v>
      </c>
      <c r="N62" s="104" t="str">
        <f aca="false">IF(ISBLANK('RR page 2'!$K10),"",IF('RR page 2'!$K10="B",$B62,$C62))</f>
        <v/>
      </c>
      <c r="O62" s="105" t="n">
        <v>2</v>
      </c>
      <c r="P62" s="101" t="n">
        <v>8</v>
      </c>
      <c r="R62" s="106" t="str">
        <f aca="false">CONCATENATE(ADDRESS($B62+2,$C62+1,4,1)," ",ADDRESS($C62+2,$B62+1,4,1))</f>
        <v>D8 G5</v>
      </c>
    </row>
    <row r="63" customFormat="false" ht="15" hidden="false" customHeight="true" outlineLevel="0" collapsed="false">
      <c r="A63" s="101" t="n">
        <v>8</v>
      </c>
      <c r="B63" s="101" t="n">
        <v>5</v>
      </c>
      <c r="C63" s="101" t="n">
        <v>2</v>
      </c>
      <c r="E63" s="101"/>
      <c r="F63" s="101"/>
      <c r="G63" s="101"/>
      <c r="H63" s="101"/>
      <c r="I63" s="101"/>
      <c r="J63" s="101"/>
      <c r="K63" s="101"/>
      <c r="L63" s="101" t="n">
        <f aca="false">IF(ISERROR(MATCH(B63,$B56:$B59,0)),IF(ISERROR(MATCH(B63,$C56:$C59,0)),IF(ISERROR(MATCH(LOOKUP(B63,$E61:$I61,$E59:$I59),$B56:$B59,0)),INDEX($M56:$M59,MATCH(LOOKUP(B63,$E61:$I61,$E59:$I59),$C56:$C59,0),1),INDEX($L56:$L59,MATCH(LOOKUP(B63,$E61:$I61,$E59:$I59),$B56:$B59,0),1)),INDEX($M56:$M59,MATCH(B63,$C56:$C59,0),1)),INDEX($L56:$L59,MATCH(B63,$B56:$B59,0),1))</f>
        <v>3</v>
      </c>
      <c r="M63" s="101" t="n">
        <f aca="false">IF(ISERROR(MATCH(C63,$B56:$B59,0)),IF(ISERROR(MATCH(C63,$C56:$C59,0)),IF(ISERROR(MATCH(LOOKUP(C63,$E61:$I61,$E59:$I59),$B56:$B59,0)),INDEX($M56:$M59,MATCH(LOOKUP(C63,$E61:$I61,$E59:$I59),$C56:$C59,0),1),INDEX($L56:$L59,MATCH(LOOKUP(C63,$E61:$I61,$E59:$I59),$B56:$B59,0),1)),INDEX($M56:$M59,MATCH(C63,$C56:$C59,0),1)),INDEX($L56:$L59,MATCH(C63,$B56:$B59,0),1))</f>
        <v>10</v>
      </c>
      <c r="N63" s="104" t="str">
        <f aca="false">IF(ISBLANK('RR page 2'!$K11),"",IF('RR page 2'!$K11="B",$B63,$C63))</f>
        <v/>
      </c>
      <c r="O63" s="105" t="n">
        <v>3</v>
      </c>
      <c r="P63" s="101" t="n">
        <v>8</v>
      </c>
      <c r="R63" s="106" t="str">
        <f aca="false">CONCATENATE(ADDRESS($B63+2,$C63+1,4,1)," ",ADDRESS($C63+2,$B63+1,4,1))</f>
        <v>C7 F4</v>
      </c>
      <c r="S63" s="90"/>
    </row>
    <row r="64" customFormat="false" ht="15" hidden="false" customHeight="true" outlineLevel="0" collapsed="false">
      <c r="A64" s="101" t="n">
        <v>8</v>
      </c>
      <c r="B64" s="101" t="n">
        <v>4</v>
      </c>
      <c r="C64" s="101" t="n">
        <v>1</v>
      </c>
      <c r="D64" s="89" t="s">
        <v>34</v>
      </c>
      <c r="E64" s="101" t="n">
        <v>8</v>
      </c>
      <c r="F64" s="101"/>
      <c r="G64" s="101"/>
      <c r="H64" s="101"/>
      <c r="I64" s="101"/>
      <c r="J64" s="101"/>
      <c r="K64" s="101"/>
      <c r="L64" s="101" t="n">
        <f aca="false">IF(ISERROR(MATCH(B64,$B56:$B59,0)),IF(ISERROR(MATCH(B64,$C56:$C59,0)),IF(ISERROR(MATCH(LOOKUP(B64,$E61:$I61,$E59:$I59),$B56:$B59,0)),INDEX($M56:$M59,MATCH(LOOKUP(B64,$E61:$I61,$E59:$I59),$C56:$C59,0),1),INDEX($L56:$L59,MATCH(LOOKUP(B64,$E61:$I61,$E59:$I59),$B56:$B59,0),1)),INDEX($M56:$M59,MATCH(B64,$C56:$C59,0),1)),INDEX($L56:$L59,MATCH(B64,$B56:$B59,0),1))</f>
        <v>2</v>
      </c>
      <c r="M64" s="101" t="n">
        <f aca="false">IF(ISERROR(MATCH(C64,$B56:$B59,0)),IF(ISERROR(MATCH(C64,$C56:$C59,0)),IF(ISERROR(MATCH(LOOKUP(C64,$E61:$I61,$E59:$I59),$B56:$B59,0)),INDEX($M56:$M59,MATCH(LOOKUP(C64,$E61:$I61,$E59:$I59),$C56:$C59,0),1),INDEX($L56:$L59,MATCH(LOOKUP(C64,$E61:$I61,$E59:$I59),$B56:$B59,0),1)),INDEX($M56:$M59,MATCH(C64,$C56:$C59,0),1)),INDEX($L56:$L59,MATCH(C64,$B56:$B59,0),1))</f>
        <v>9</v>
      </c>
      <c r="N64" s="104" t="str">
        <f aca="false">IF(ISBLANK('RR page 2'!$K12),"",IF('RR page 2'!$K12="B",$B64,$C64))</f>
        <v/>
      </c>
      <c r="O64" s="105" t="n">
        <v>4</v>
      </c>
      <c r="P64" s="101" t="n">
        <v>8</v>
      </c>
      <c r="R64" s="106" t="str">
        <f aca="false">CONCATENATE(ADDRESS($B64+2,$C64+1,4,1)," ",ADDRESS($C64+2,$B64+1,4,1))</f>
        <v>B6 E3</v>
      </c>
      <c r="S64" s="90"/>
    </row>
    <row r="65" customFormat="false" ht="15" hidden="false" customHeight="true" outlineLevel="0" collapsed="false">
      <c r="A65" s="101"/>
      <c r="B65" s="101"/>
      <c r="C65" s="101"/>
      <c r="D65" s="89" t="n">
        <f aca="false">COUNT(E64:J64)</f>
        <v>1</v>
      </c>
      <c r="E65" s="101"/>
      <c r="F65" s="101"/>
      <c r="G65" s="101"/>
      <c r="H65" s="101"/>
      <c r="I65" s="101"/>
      <c r="J65" s="101"/>
      <c r="K65" s="101"/>
      <c r="L65" s="101"/>
      <c r="M65" s="103"/>
      <c r="N65" s="107"/>
      <c r="O65" s="105"/>
      <c r="P65" s="101"/>
      <c r="R65" s="106"/>
      <c r="S65" s="90"/>
    </row>
    <row r="66" customFormat="false" ht="15" hidden="false" customHeight="true" outlineLevel="0" collapsed="false">
      <c r="A66" s="101" t="n">
        <v>9</v>
      </c>
      <c r="B66" s="101" t="n">
        <v>7</v>
      </c>
      <c r="C66" s="101" t="n">
        <v>6</v>
      </c>
      <c r="D66" s="89" t="s">
        <v>33</v>
      </c>
      <c r="E66" s="101" t="n">
        <v>10</v>
      </c>
      <c r="F66" s="101"/>
      <c r="G66" s="101"/>
      <c r="H66" s="101"/>
      <c r="I66" s="101"/>
      <c r="J66" s="101"/>
      <c r="K66" s="101" t="n">
        <v>9</v>
      </c>
      <c r="L66" s="101" t="n">
        <f aca="false">IF(ISERROR(MATCH(B66,$B61:$B64,0)),IF(ISERROR(MATCH(B66,$C61:$C64,0)),IF(ISERROR(MATCH(LOOKUP(B66,$E66:$I66,$E64:$I64),$B61:$B64,0)),INDEX($M61:$M64,MATCH(LOOKUP(B66,$E66:$I66,$E64:$I64),$C61:$C64,0),1),INDEX($L61:$L64,MATCH(LOOKUP(B66,$E66:$I66,$E64:$I64),$B61:$B64,0),1)),INDEX($M61:$M64,MATCH(B66,$C61:$C64,0),1)),INDEX($L61:$L64,MATCH(B66,$B61:$B64,0),1))</f>
        <v>7</v>
      </c>
      <c r="M66" s="101" t="n">
        <f aca="false">IF(ISERROR(MATCH(C66,$B61:$B64,0)),IF(ISERROR(MATCH(C66,$C61:$C64,0)),IF(ISERROR(MATCH(LOOKUP(C66,$E66:$I66,$E64:$I64),$B61:$B64,0)),INDEX($M61:$M64,MATCH(LOOKUP(C66,$E66:$I66,$E64:$I64),$C61:$C64,0),1),INDEX($L61:$L64,MATCH(LOOKUP(C66,$E66:$I66,$E64:$I64),$B61:$B64,0),1)),INDEX($M61:$M64,MATCH(C66,$C61:$C64,0),1)),INDEX($L61:$L64,MATCH(C66,$B61:$B64,0),1))</f>
        <v>4</v>
      </c>
      <c r="N66" s="104" t="str">
        <f aca="false">IF(ISBLANK('RR page 2'!$K14),"",IF('RR page 2'!$K14="B",$B66,$C66))</f>
        <v/>
      </c>
      <c r="O66" s="105" t="n">
        <v>1</v>
      </c>
      <c r="P66" s="101" t="n">
        <v>9</v>
      </c>
      <c r="R66" s="106" t="str">
        <f aca="false">CONCATENATE(ADDRESS($B66+2,$C66+1,4,1)," ",ADDRESS($C66+2,$B66+1,4,1))</f>
        <v>G9 H8</v>
      </c>
      <c r="S66" s="90"/>
    </row>
    <row r="67" customFormat="false" ht="15" hidden="false" customHeight="true" outlineLevel="0" collapsed="false">
      <c r="A67" s="101" t="n">
        <v>9</v>
      </c>
      <c r="B67" s="101" t="n">
        <v>5</v>
      </c>
      <c r="C67" s="101" t="n">
        <v>1</v>
      </c>
      <c r="E67" s="101"/>
      <c r="F67" s="101"/>
      <c r="G67" s="101"/>
      <c r="H67" s="101"/>
      <c r="I67" s="101"/>
      <c r="J67" s="101"/>
      <c r="K67" s="101"/>
      <c r="L67" s="101" t="n">
        <f aca="false">IF(ISERROR(MATCH(B67,$B61:$B64,0)),IF(ISERROR(MATCH(B67,$C61:$C64,0)),IF(ISERROR(MATCH(LOOKUP(B67,$E66:$I66,$E64:$I64),$B61:$B64,0)),INDEX($M61:$M64,MATCH(LOOKUP(B67,$E66:$I66,$E64:$I64),$C61:$C64,0),1),INDEX($L61:$L64,MATCH(LOOKUP(B67,$E66:$I66,$E64:$I64),$B61:$B64,0),1)),INDEX($M61:$M64,MATCH(B67,$C61:$C64,0),1)),INDEX($L61:$L64,MATCH(B67,$B61:$B64,0),1))</f>
        <v>3</v>
      </c>
      <c r="M67" s="101" t="n">
        <f aca="false">IF(ISERROR(MATCH(C67,$B61:$B64,0)),IF(ISERROR(MATCH(C67,$C61:$C64,0)),IF(ISERROR(MATCH(LOOKUP(C67,$E66:$I66,$E64:$I64),$B61:$B64,0)),INDEX($M61:$M64,MATCH(LOOKUP(C67,$E66:$I66,$E64:$I64),$C61:$C64,0),1),INDEX($L61:$L64,MATCH(LOOKUP(C67,$E66:$I66,$E64:$I64),$B61:$B64,0),1)),INDEX($M61:$M64,MATCH(C67,$C61:$C64,0),1)),INDEX($L61:$L64,MATCH(C67,$B61:$B64,0),1))</f>
        <v>9</v>
      </c>
      <c r="N67" s="104" t="str">
        <f aca="false">IF(ISBLANK('RR page 2'!$K15),"",IF('RR page 2'!$K15="B",$B67,$C67))</f>
        <v/>
      </c>
      <c r="O67" s="105" t="n">
        <v>2</v>
      </c>
      <c r="P67" s="101" t="n">
        <v>9</v>
      </c>
      <c r="R67" s="106" t="str">
        <f aca="false">CONCATENATE(ADDRESS($B67+2,$C67+1,4,1)," ",ADDRESS($C67+2,$B67+1,4,1))</f>
        <v>B7 F3</v>
      </c>
    </row>
    <row r="68" customFormat="false" ht="15" hidden="false" customHeight="true" outlineLevel="0" collapsed="false">
      <c r="A68" s="101" t="n">
        <v>9</v>
      </c>
      <c r="B68" s="101" t="n">
        <v>4</v>
      </c>
      <c r="C68" s="101" t="n">
        <v>3</v>
      </c>
      <c r="E68" s="101"/>
      <c r="F68" s="101"/>
      <c r="G68" s="101"/>
      <c r="H68" s="101"/>
      <c r="I68" s="101"/>
      <c r="J68" s="101"/>
      <c r="K68" s="101"/>
      <c r="L68" s="101" t="n">
        <f aca="false">IF(ISERROR(MATCH(B68,$B61:$B64,0)),IF(ISERROR(MATCH(B68,$C61:$C64,0)),IF(ISERROR(MATCH(LOOKUP(B68,$E66:$I66,$E64:$I64),$B61:$B64,0)),INDEX($M61:$M64,MATCH(LOOKUP(B68,$E66:$I66,$E64:$I64),$C61:$C64,0),1),INDEX($L61:$L64,MATCH(LOOKUP(B68,$E66:$I66,$E64:$I64),$B61:$B64,0),1)),INDEX($M61:$M64,MATCH(B68,$C61:$C64,0),1)),INDEX($L61:$L64,MATCH(B68,$B61:$B64,0),1))</f>
        <v>2</v>
      </c>
      <c r="M68" s="101" t="n">
        <f aca="false">IF(ISERROR(MATCH(C68,$B61:$B64,0)),IF(ISERROR(MATCH(C68,$C61:$C64,0)),IF(ISERROR(MATCH(LOOKUP(C68,$E66:$I66,$E64:$I64),$B61:$B64,0)),INDEX($M61:$M64,MATCH(LOOKUP(C68,$E66:$I66,$E64:$I64),$C61:$C64,0),1),INDEX($L61:$L64,MATCH(LOOKUP(C68,$E66:$I66,$E64:$I64),$B61:$B64,0),1)),INDEX($M61:$M64,MATCH(C68,$C61:$C64,0),1)),INDEX($L61:$L64,MATCH(C68,$B61:$B64,0),1))</f>
        <v>1</v>
      </c>
      <c r="N68" s="104" t="str">
        <f aca="false">IF(ISBLANK('RR page 2'!$K16),"",IF('RR page 2'!$K16="B",$B68,$C68))</f>
        <v/>
      </c>
      <c r="O68" s="105" t="n">
        <v>3</v>
      </c>
      <c r="P68" s="101" t="n">
        <v>9</v>
      </c>
      <c r="R68" s="106" t="str">
        <f aca="false">CONCATENATE(ADDRESS($B68+2,$C68+1,4,1)," ",ADDRESS($C68+2,$B68+1,4,1))</f>
        <v>D6 E5</v>
      </c>
      <c r="S68" s="90"/>
    </row>
    <row r="69" customFormat="false" ht="15" hidden="false" customHeight="true" outlineLevel="0" collapsed="false">
      <c r="A69" s="101" t="n">
        <v>9</v>
      </c>
      <c r="B69" s="101" t="n">
        <v>2</v>
      </c>
      <c r="C69" s="101" t="n">
        <v>10</v>
      </c>
      <c r="D69" s="89" t="s">
        <v>34</v>
      </c>
      <c r="E69" s="101" t="n">
        <v>7</v>
      </c>
      <c r="F69" s="101"/>
      <c r="G69" s="101"/>
      <c r="H69" s="101"/>
      <c r="I69" s="101"/>
      <c r="J69" s="101"/>
      <c r="K69" s="101"/>
      <c r="L69" s="101" t="n">
        <f aca="false">IF(ISERROR(MATCH(B69,$B61:$B64,0)),IF(ISERROR(MATCH(B69,$C61:$C64,0)),IF(ISERROR(MATCH(LOOKUP(B69,$E66:$I66,$E64:$I64),$B61:$B64,0)),INDEX($M61:$M64,MATCH(LOOKUP(B69,$E66:$I66,$E64:$I64),$C61:$C64,0),1),INDEX($L61:$L64,MATCH(LOOKUP(B69,$E66:$I66,$E64:$I64),$B61:$B64,0),1)),INDEX($M61:$M64,MATCH(B69,$C61:$C64,0),1)),INDEX($L61:$L64,MATCH(B69,$B61:$B64,0),1))</f>
        <v>10</v>
      </c>
      <c r="M69" s="101" t="n">
        <f aca="false">IF(ISERROR(MATCH(C69,$B61:$B64,0)),IF(ISERROR(MATCH(C69,$C61:$C64,0)),IF(ISERROR(MATCH(LOOKUP(C69,$E66:$I66,$E64:$I64),$B61:$B64,0)),INDEX($M61:$M64,MATCH(LOOKUP(C69,$E66:$I66,$E64:$I64),$C61:$C64,0),1),INDEX($L61:$L64,MATCH(LOOKUP(C69,$E66:$I66,$E64:$I64),$B61:$B64,0),1)),INDEX($M61:$M64,MATCH(C69,$C61:$C64,0),1)),INDEX($L61:$L64,MATCH(C69,$B61:$B64,0),1))</f>
        <v>8</v>
      </c>
      <c r="N69" s="104" t="str">
        <f aca="false">IF(ISBLANK('RR page 2'!$K17),"",IF('RR page 2'!$K17="B",$B69,$C69))</f>
        <v/>
      </c>
      <c r="O69" s="105" t="n">
        <v>4</v>
      </c>
      <c r="P69" s="101" t="n">
        <v>9</v>
      </c>
      <c r="R69" s="106" t="str">
        <f aca="false">CONCATENATE(ADDRESS($B69+2,$C69+1,4,1)," ",ADDRESS($C69+2,$B69+1,4,1))</f>
        <v>K4 C12</v>
      </c>
      <c r="S69" s="90"/>
    </row>
    <row r="70" customFormat="false" ht="15" hidden="false" customHeight="true" outlineLevel="0" collapsed="false">
      <c r="A70" s="101"/>
      <c r="B70" s="101"/>
      <c r="C70" s="101"/>
      <c r="D70" s="89" t="n">
        <f aca="false">COUNT(E69:J69)</f>
        <v>1</v>
      </c>
      <c r="E70" s="101"/>
      <c r="F70" s="101"/>
      <c r="G70" s="101"/>
      <c r="H70" s="101"/>
      <c r="I70" s="101"/>
      <c r="J70" s="101"/>
      <c r="K70" s="101"/>
      <c r="L70" s="101"/>
      <c r="M70" s="103"/>
      <c r="N70" s="107"/>
      <c r="O70" s="105"/>
      <c r="P70" s="101"/>
      <c r="R70" s="106"/>
      <c r="S70" s="90"/>
    </row>
    <row r="71" customFormat="false" ht="15" hidden="false" customHeight="true" outlineLevel="0" collapsed="false">
      <c r="A71" s="101" t="n">
        <v>10</v>
      </c>
      <c r="B71" s="101" t="n">
        <v>6</v>
      </c>
      <c r="C71" s="101" t="n">
        <v>5</v>
      </c>
      <c r="D71" s="89" t="s">
        <v>33</v>
      </c>
      <c r="E71" s="101" t="n">
        <v>9</v>
      </c>
      <c r="F71" s="101"/>
      <c r="G71" s="101"/>
      <c r="H71" s="101"/>
      <c r="I71" s="101"/>
      <c r="J71" s="101"/>
      <c r="K71" s="101" t="n">
        <v>10</v>
      </c>
      <c r="L71" s="101" t="n">
        <f aca="false">IF(ISERROR(MATCH(B71,$B66:$B69,0)),IF(ISERROR(MATCH(B71,$C66:$C69,0)),IF(ISERROR(MATCH(LOOKUP(B71,$E71:$I71,$E69:$I69),$B66:$B69,0)),INDEX($M66:$M69,MATCH(LOOKUP(B71,$E71:$I71,$E69:$I69),$C66:$C69,0),1),INDEX($L66:$L69,MATCH(LOOKUP(B71,$E71:$I71,$E69:$I69),$B66:$B69,0),1)),INDEX($M66:$M69,MATCH(B71,$C66:$C69,0),1)),INDEX($L66:$L69,MATCH(B71,$B66:$B69,0),1))</f>
        <v>4</v>
      </c>
      <c r="M71" s="101" t="n">
        <f aca="false">IF(ISERROR(MATCH(C71,$B66:$B69,0)),IF(ISERROR(MATCH(C71,$C66:$C69,0)),IF(ISERROR(MATCH(LOOKUP(C71,$E71:$I71,$E69:$I69),$B66:$B69,0)),INDEX($M66:$M69,MATCH(LOOKUP(C71,$E71:$I71,$E69:$I69),$C66:$C69,0),1),INDEX($L66:$L69,MATCH(LOOKUP(C71,$E71:$I71,$E69:$I69),$B66:$B69,0),1)),INDEX($M66:$M69,MATCH(C71,$C66:$C69,0),1)),INDEX($L66:$L69,MATCH(C71,$B66:$B69,0),1))</f>
        <v>3</v>
      </c>
      <c r="N71" s="104" t="str">
        <f aca="false">IF(ISBLANK('RR page 2'!$K19),"",IF('RR page 2'!$K19="B",$B71,$C71))</f>
        <v/>
      </c>
      <c r="O71" s="105" t="n">
        <v>1</v>
      </c>
      <c r="P71" s="101" t="n">
        <v>10</v>
      </c>
      <c r="R71" s="106" t="str">
        <f aca="false">CONCATENATE(ADDRESS($B71+2,$C71+1,4,1)," ",ADDRESS($C71+2,$B71+1,4,1))</f>
        <v>F8 G7</v>
      </c>
      <c r="S71" s="90"/>
    </row>
    <row r="72" customFormat="false" ht="15" hidden="false" customHeight="true" outlineLevel="0" collapsed="false">
      <c r="A72" s="101" t="n">
        <v>10</v>
      </c>
      <c r="B72" s="101" t="n">
        <v>3</v>
      </c>
      <c r="C72" s="101" t="n">
        <v>1</v>
      </c>
      <c r="E72" s="101"/>
      <c r="F72" s="101"/>
      <c r="G72" s="101"/>
      <c r="H72" s="101"/>
      <c r="I72" s="101"/>
      <c r="J72" s="101"/>
      <c r="K72" s="101"/>
      <c r="L72" s="101" t="n">
        <f aca="false">IF(ISERROR(MATCH(B72,$B66:$B69,0)),IF(ISERROR(MATCH(B72,$C66:$C69,0)),IF(ISERROR(MATCH(LOOKUP(B72,$E71:$I71,$E69:$I69),$B66:$B69,0)),INDEX($M66:$M69,MATCH(LOOKUP(B72,$E71:$I71,$E69:$I69),$C66:$C69,0),1),INDEX($L66:$L69,MATCH(LOOKUP(B72,$E71:$I71,$E69:$I69),$B66:$B69,0),1)),INDEX($M66:$M69,MATCH(B72,$C66:$C69,0),1)),INDEX($L66:$L69,MATCH(B72,$B66:$B69,0),1))</f>
        <v>1</v>
      </c>
      <c r="M72" s="101" t="n">
        <f aca="false">IF(ISERROR(MATCH(C72,$B66:$B69,0)),IF(ISERROR(MATCH(C72,$C66:$C69,0)),IF(ISERROR(MATCH(LOOKUP(C72,$E71:$I71,$E69:$I69),$B66:$B69,0)),INDEX($M66:$M69,MATCH(LOOKUP(C72,$E71:$I71,$E69:$I69),$C66:$C69,0),1),INDEX($L66:$L69,MATCH(LOOKUP(C72,$E71:$I71,$E69:$I69),$B66:$B69,0),1)),INDEX($M66:$M69,MATCH(C72,$C66:$C69,0),1)),INDEX($L66:$L69,MATCH(C72,$B66:$B69,0),1))</f>
        <v>9</v>
      </c>
      <c r="N72" s="104" t="str">
        <f aca="false">IF(ISBLANK('RR page 2'!$K20),"",IF('RR page 2'!$K20="B",$B72,$C72))</f>
        <v/>
      </c>
      <c r="O72" s="105" t="n">
        <v>2</v>
      </c>
      <c r="P72" s="101" t="n">
        <v>10</v>
      </c>
      <c r="R72" s="106" t="str">
        <f aca="false">CONCATENATE(ADDRESS($B72+2,$C72+1,4,1)," ",ADDRESS($C72+2,$B72+1,4,1))</f>
        <v>B5 D3</v>
      </c>
    </row>
    <row r="73" customFormat="false" ht="15" hidden="false" customHeight="true" outlineLevel="0" collapsed="false">
      <c r="A73" s="101" t="n">
        <v>10</v>
      </c>
      <c r="B73" s="101" t="n">
        <v>4</v>
      </c>
      <c r="C73" s="101" t="n">
        <v>2</v>
      </c>
      <c r="E73" s="101"/>
      <c r="F73" s="101"/>
      <c r="G73" s="101"/>
      <c r="H73" s="101"/>
      <c r="I73" s="101"/>
      <c r="J73" s="101"/>
      <c r="K73" s="101"/>
      <c r="L73" s="101" t="n">
        <f aca="false">IF(ISERROR(MATCH(B73,$B66:$B69,0)),IF(ISERROR(MATCH(B73,$C66:$C69,0)),IF(ISERROR(MATCH(LOOKUP(B73,$E71:$I71,$E69:$I69),$B66:$B69,0)),INDEX($M66:$M69,MATCH(LOOKUP(B73,$E71:$I71,$E69:$I69),$C66:$C69,0),1),INDEX($L66:$L69,MATCH(LOOKUP(B73,$E71:$I71,$E69:$I69),$B66:$B69,0),1)),INDEX($M66:$M69,MATCH(B73,$C66:$C69,0),1)),INDEX($L66:$L69,MATCH(B73,$B66:$B69,0),1))</f>
        <v>2</v>
      </c>
      <c r="M73" s="101" t="n">
        <f aca="false">IF(ISERROR(MATCH(C73,$B66:$B69,0)),IF(ISERROR(MATCH(C73,$C66:$C69,0)),IF(ISERROR(MATCH(LOOKUP(C73,$E71:$I71,$E69:$I69),$B66:$B69,0)),INDEX($M66:$M69,MATCH(LOOKUP(C73,$E71:$I71,$E69:$I69),$C66:$C69,0),1),INDEX($L66:$L69,MATCH(LOOKUP(C73,$E71:$I71,$E69:$I69),$B66:$B69,0),1)),INDEX($M66:$M69,MATCH(C73,$C66:$C69,0),1)),INDEX($L66:$L69,MATCH(C73,$B66:$B69,0),1))</f>
        <v>10</v>
      </c>
      <c r="N73" s="104" t="str">
        <f aca="false">IF(ISBLANK('RR page 2'!$K21),"",IF('RR page 2'!$K21="B",$B73,$C73))</f>
        <v/>
      </c>
      <c r="O73" s="105" t="n">
        <v>3</v>
      </c>
      <c r="P73" s="101" t="n">
        <v>10</v>
      </c>
      <c r="R73" s="106" t="str">
        <f aca="false">CONCATENATE(ADDRESS($B73+2,$C73+1,4,1)," ",ADDRESS($C73+2,$B73+1,4,1))</f>
        <v>C6 E4</v>
      </c>
      <c r="S73" s="90"/>
    </row>
    <row r="74" customFormat="false" ht="15" hidden="false" customHeight="true" outlineLevel="0" collapsed="false">
      <c r="A74" s="101" t="n">
        <v>10</v>
      </c>
      <c r="B74" s="101" t="n">
        <v>10</v>
      </c>
      <c r="C74" s="101" t="n">
        <v>9</v>
      </c>
      <c r="D74" s="89" t="s">
        <v>34</v>
      </c>
      <c r="E74" s="101" t="n">
        <v>6</v>
      </c>
      <c r="F74" s="101"/>
      <c r="G74" s="101"/>
      <c r="H74" s="101"/>
      <c r="I74" s="101"/>
      <c r="J74" s="101"/>
      <c r="K74" s="101"/>
      <c r="L74" s="101" t="n">
        <f aca="false">IF(ISERROR(MATCH(B74,$B66:$B69,0)),IF(ISERROR(MATCH(B74,$C66:$C69,0)),IF(ISERROR(MATCH(LOOKUP(B74,$E71:$I71,$E69:$I69),$B66:$B69,0)),INDEX($M66:$M69,MATCH(LOOKUP(B74,$E71:$I71,$E69:$I69),$C66:$C69,0),1),INDEX($L66:$L69,MATCH(LOOKUP(B74,$E71:$I71,$E69:$I69),$B66:$B69,0),1)),INDEX($M66:$M69,MATCH(B74,$C66:$C69,0),1)),INDEX($L66:$L69,MATCH(B74,$B66:$B69,0),1))</f>
        <v>8</v>
      </c>
      <c r="M74" s="101" t="n">
        <f aca="false">IF(ISERROR(MATCH(C74,$B66:$B69,0)),IF(ISERROR(MATCH(C74,$C66:$C69,0)),IF(ISERROR(MATCH(LOOKUP(C74,$E71:$I71,$E69:$I69),$B66:$B69,0)),INDEX($M66:$M69,MATCH(LOOKUP(C74,$E71:$I71,$E69:$I69),$C66:$C69,0),1),INDEX($L66:$L69,MATCH(LOOKUP(C74,$E71:$I71,$E69:$I69),$B66:$B69,0),1)),INDEX($M66:$M69,MATCH(C74,$C66:$C69,0),1)),INDEX($L66:$L69,MATCH(C74,$B66:$B69,0),1))</f>
        <v>7</v>
      </c>
      <c r="N74" s="104" t="str">
        <f aca="false">IF(ISBLANK('RR page 2'!$K22),"",IF('RR page 2'!$K22="B",$B74,$C74))</f>
        <v/>
      </c>
      <c r="O74" s="105" t="n">
        <v>4</v>
      </c>
      <c r="P74" s="101" t="n">
        <v>10</v>
      </c>
      <c r="R74" s="106" t="str">
        <f aca="false">CONCATENATE(ADDRESS($B74+2,$C74+1,4,1)," ",ADDRESS($C74+2,$B74+1,4,1))</f>
        <v>J12 K11</v>
      </c>
      <c r="S74" s="90"/>
    </row>
    <row r="75" customFormat="false" ht="15" hidden="false" customHeight="true" outlineLevel="0" collapsed="false">
      <c r="A75" s="101"/>
      <c r="B75" s="101"/>
      <c r="C75" s="101"/>
      <c r="D75" s="89" t="n">
        <f aca="false">COUNT(E74:J74)</f>
        <v>1</v>
      </c>
      <c r="E75" s="101"/>
      <c r="F75" s="101"/>
      <c r="G75" s="101"/>
      <c r="H75" s="101"/>
      <c r="I75" s="101"/>
      <c r="J75" s="101"/>
      <c r="K75" s="101"/>
      <c r="L75" s="101"/>
      <c r="M75" s="103"/>
      <c r="N75" s="107"/>
      <c r="O75" s="105"/>
      <c r="P75" s="101"/>
      <c r="R75" s="106"/>
      <c r="S75" s="90"/>
    </row>
    <row r="76" customFormat="false" ht="15" hidden="false" customHeight="true" outlineLevel="0" collapsed="false">
      <c r="A76" s="101" t="n">
        <v>11</v>
      </c>
      <c r="B76" s="101" t="n">
        <v>5</v>
      </c>
      <c r="C76" s="101" t="n">
        <v>4</v>
      </c>
      <c r="D76" s="89" t="s">
        <v>33</v>
      </c>
      <c r="E76" s="101" t="n">
        <v>8</v>
      </c>
      <c r="F76" s="101"/>
      <c r="G76" s="101"/>
      <c r="H76" s="101"/>
      <c r="I76" s="101"/>
      <c r="J76" s="101"/>
      <c r="K76" s="101" t="n">
        <v>11</v>
      </c>
      <c r="L76" s="101" t="n">
        <f aca="false">IF(ISERROR(MATCH(B76,$B71:$B74,0)),IF(ISERROR(MATCH(B76,$C71:$C74,0)),IF(ISERROR(MATCH(LOOKUP(B76,$E76:$I76,$E74:$I74),$B71:$B74,0)),INDEX($M71:$M74,MATCH(LOOKUP(B76,$E76:$I76,$E74:$I74),$C71:$C74,0),1),INDEX($L71:$L74,MATCH(LOOKUP(B76,$E76:$I76,$E74:$I74),$B71:$B74,0),1)),INDEX($M71:$M74,MATCH(B76,$C71:$C74,0),1)),INDEX($L71:$L74,MATCH(B76,$B71:$B74,0),1))</f>
        <v>3</v>
      </c>
      <c r="M76" s="101" t="n">
        <f aca="false">IF(ISERROR(MATCH(C76,$B71:$B74,0)),IF(ISERROR(MATCH(C76,$C71:$C74,0)),IF(ISERROR(MATCH(LOOKUP(C76,$E76:$I76,$E74:$I74),$B71:$B74,0)),INDEX($M71:$M74,MATCH(LOOKUP(C76,$E76:$I76,$E74:$I74),$C71:$C74,0),1),INDEX($L71:$L74,MATCH(LOOKUP(C76,$E76:$I76,$E74:$I74),$B71:$B74,0),1)),INDEX($M71:$M74,MATCH(C76,$C71:$C74,0),1)),INDEX($L71:$L74,MATCH(C76,$B71:$B74,0),1))</f>
        <v>2</v>
      </c>
      <c r="N76" s="104" t="str">
        <f aca="false">IF(ISBLANK('RR page 2'!$K24),"",IF('RR page 2'!$K24="B",$B76,$C76))</f>
        <v/>
      </c>
      <c r="O76" s="105" t="n">
        <v>1</v>
      </c>
      <c r="P76" s="101" t="n">
        <v>11</v>
      </c>
      <c r="R76" s="106" t="str">
        <f aca="false">CONCATENATE(ADDRESS($B76+2,$C76+1,4,1)," ",ADDRESS($C76+2,$B76+1,4,1))</f>
        <v>E7 F6</v>
      </c>
      <c r="S76" s="90"/>
    </row>
    <row r="77" customFormat="false" ht="15" hidden="false" customHeight="true" outlineLevel="0" collapsed="false">
      <c r="A77" s="101" t="n">
        <v>11</v>
      </c>
      <c r="B77" s="101" t="n">
        <v>3</v>
      </c>
      <c r="C77" s="101" t="n">
        <v>2</v>
      </c>
      <c r="E77" s="101"/>
      <c r="F77" s="101"/>
      <c r="G77" s="101"/>
      <c r="H77" s="101"/>
      <c r="I77" s="101"/>
      <c r="J77" s="101"/>
      <c r="K77" s="101"/>
      <c r="L77" s="101" t="n">
        <f aca="false">IF(ISERROR(MATCH(B77,$B71:$B74,0)),IF(ISERROR(MATCH(B77,$C71:$C74,0)),IF(ISERROR(MATCH(LOOKUP(B77,$E76:$I76,$E74:$I74),$B71:$B74,0)),INDEX($M71:$M74,MATCH(LOOKUP(B77,$E76:$I76,$E74:$I74),$C71:$C74,0),1),INDEX($L71:$L74,MATCH(LOOKUP(B77,$E76:$I76,$E74:$I74),$B71:$B74,0),1)),INDEX($M71:$M74,MATCH(B77,$C71:$C74,0),1)),INDEX($L71:$L74,MATCH(B77,$B71:$B74,0),1))</f>
        <v>1</v>
      </c>
      <c r="M77" s="101" t="n">
        <f aca="false">IF(ISERROR(MATCH(C77,$B71:$B74,0)),IF(ISERROR(MATCH(C77,$C71:$C74,0)),IF(ISERROR(MATCH(LOOKUP(C77,$E76:$I76,$E74:$I74),$B71:$B74,0)),INDEX($M71:$M74,MATCH(LOOKUP(C77,$E76:$I76,$E74:$I74),$C71:$C74,0),1),INDEX($L71:$L74,MATCH(LOOKUP(C77,$E76:$I76,$E74:$I74),$B71:$B74,0),1)),INDEX($M71:$M74,MATCH(C77,$C71:$C74,0),1)),INDEX($L71:$L74,MATCH(C77,$B71:$B74,0),1))</f>
        <v>10</v>
      </c>
      <c r="N77" s="104" t="str">
        <f aca="false">IF(ISBLANK('RR page 2'!$K25),"",IF('RR page 2'!$K25="B",$B77,$C77))</f>
        <v/>
      </c>
      <c r="O77" s="105" t="n">
        <v>2</v>
      </c>
      <c r="P77" s="101" t="n">
        <v>11</v>
      </c>
      <c r="R77" s="106" t="str">
        <f aca="false">CONCATENATE(ADDRESS($B77+2,$C77+1,4,1)," ",ADDRESS($C77+2,$B77+1,4,1))</f>
        <v>C5 D4</v>
      </c>
    </row>
    <row r="78" customFormat="false" ht="15" hidden="false" customHeight="true" outlineLevel="0" collapsed="false">
      <c r="A78" s="101" t="n">
        <v>11</v>
      </c>
      <c r="B78" s="101" t="n">
        <v>1</v>
      </c>
      <c r="C78" s="101" t="n">
        <v>10</v>
      </c>
      <c r="E78" s="101"/>
      <c r="F78" s="101"/>
      <c r="G78" s="101"/>
      <c r="H78" s="101"/>
      <c r="I78" s="101"/>
      <c r="J78" s="101"/>
      <c r="K78" s="101"/>
      <c r="L78" s="101" t="n">
        <f aca="false">IF(ISERROR(MATCH(B78,$B71:$B74,0)),IF(ISERROR(MATCH(B78,$C71:$C74,0)),IF(ISERROR(MATCH(LOOKUP(B78,$E76:$I76,$E74:$I74),$B71:$B74,0)),INDEX($M71:$M74,MATCH(LOOKUP(B78,$E76:$I76,$E74:$I74),$C71:$C74,0),1),INDEX($L71:$L74,MATCH(LOOKUP(B78,$E76:$I76,$E74:$I74),$B71:$B74,0),1)),INDEX($M71:$M74,MATCH(B78,$C71:$C74,0),1)),INDEX($L71:$L74,MATCH(B78,$B71:$B74,0),1))</f>
        <v>9</v>
      </c>
      <c r="M78" s="101" t="n">
        <f aca="false">IF(ISERROR(MATCH(C78,$B71:$B74,0)),IF(ISERROR(MATCH(C78,$C71:$C74,0)),IF(ISERROR(MATCH(LOOKUP(C78,$E76:$I76,$E74:$I74),$B71:$B74,0)),INDEX($M71:$M74,MATCH(LOOKUP(C78,$E76:$I76,$E74:$I74),$C71:$C74,0),1),INDEX($L71:$L74,MATCH(LOOKUP(C78,$E76:$I76,$E74:$I74),$B71:$B74,0),1)),INDEX($M71:$M74,MATCH(C78,$C71:$C74,0),1)),INDEX($L71:$L74,MATCH(C78,$B71:$B74,0),1))</f>
        <v>8</v>
      </c>
      <c r="N78" s="104" t="str">
        <f aca="false">IF(ISBLANK('RR page 2'!$K26),"",IF('RR page 2'!$K26="B",$B78,$C78))</f>
        <v/>
      </c>
      <c r="O78" s="105" t="n">
        <v>3</v>
      </c>
      <c r="P78" s="101" t="n">
        <v>11</v>
      </c>
      <c r="R78" s="106" t="str">
        <f aca="false">CONCATENATE(ADDRESS($B78+2,$C78+1,4,1)," ",ADDRESS($C78+2,$B78+1,4,1))</f>
        <v>K3 B12</v>
      </c>
      <c r="S78" s="90"/>
    </row>
    <row r="79" customFormat="false" ht="15" hidden="false" customHeight="true" outlineLevel="0" collapsed="false">
      <c r="A79" s="101" t="n">
        <v>11</v>
      </c>
      <c r="B79" s="101" t="n">
        <v>9</v>
      </c>
      <c r="C79" s="101" t="n">
        <v>8</v>
      </c>
      <c r="D79" s="89" t="s">
        <v>34</v>
      </c>
      <c r="E79" s="101"/>
      <c r="F79" s="101"/>
      <c r="G79" s="101"/>
      <c r="H79" s="101"/>
      <c r="I79" s="101"/>
      <c r="J79" s="101"/>
      <c r="K79" s="101"/>
      <c r="L79" s="101" t="n">
        <f aca="false">IF(ISERROR(MATCH(B79,$B71:$B74,0)),IF(ISERROR(MATCH(B79,$C71:$C74,0)),IF(ISERROR(MATCH(LOOKUP(B79,$E76:$I76,$E74:$I74),$B71:$B74,0)),INDEX($M71:$M74,MATCH(LOOKUP(B79,$E76:$I76,$E74:$I74),$C71:$C74,0),1),INDEX($L71:$L74,MATCH(LOOKUP(B79,$E76:$I76,$E74:$I74),$B71:$B74,0),1)),INDEX($M71:$M74,MATCH(B79,$C71:$C74,0),1)),INDEX($L71:$L74,MATCH(B79,$B71:$B74,0),1))</f>
        <v>7</v>
      </c>
      <c r="M79" s="101" t="n">
        <f aca="false">IF(ISERROR(MATCH(C79,$B71:$B74,0)),IF(ISERROR(MATCH(C79,$C71:$C74,0)),IF(ISERROR(MATCH(LOOKUP(C79,$E76:$I76,$E74:$I74),$B71:$B74,0)),INDEX($M71:$M74,MATCH(LOOKUP(C79,$E76:$I76,$E74:$I74),$C71:$C74,0),1),INDEX($L71:$L74,MATCH(LOOKUP(C79,$E76:$I76,$E74:$I74),$B71:$B74,0),1)),INDEX($M71:$M74,MATCH(C79,$C71:$C74,0),1)),INDEX($L71:$L74,MATCH(C79,$B71:$B74,0),1))</f>
        <v>4</v>
      </c>
      <c r="N79" s="104" t="str">
        <f aca="false">IF(ISBLANK('RR page 2'!$K27),"",IF('RR page 2'!$K27="B",$B79,$C79))</f>
        <v/>
      </c>
      <c r="O79" s="105" t="n">
        <v>4</v>
      </c>
      <c r="P79" s="101" t="n">
        <v>11</v>
      </c>
      <c r="R79" s="106" t="str">
        <f aca="false">CONCATENATE(ADDRESS($B79+2,$C79+1,4,1)," ",ADDRESS($C79+2,$B79+1,4,1))</f>
        <v>I11 J10</v>
      </c>
      <c r="S79" s="90"/>
    </row>
    <row r="80" customFormat="false" ht="15" hidden="false" customHeight="true" outlineLevel="0" collapsed="false">
      <c r="A80" s="101"/>
      <c r="B80" s="101"/>
      <c r="C80" s="101"/>
      <c r="D80" s="89" t="n">
        <f aca="false">COUNT(E79:J79)</f>
        <v>0</v>
      </c>
      <c r="E80" s="101"/>
      <c r="F80" s="101"/>
      <c r="G80" s="101"/>
      <c r="H80" s="101"/>
      <c r="I80" s="101"/>
      <c r="J80" s="101"/>
      <c r="K80" s="101"/>
      <c r="L80" s="101"/>
      <c r="M80" s="103"/>
      <c r="N80" s="107"/>
      <c r="O80" s="105"/>
      <c r="P80" s="101"/>
      <c r="R80" s="106"/>
      <c r="S80" s="90"/>
    </row>
    <row r="81" customFormat="false" ht="15" hidden="false" customHeight="true" outlineLevel="0" collapsed="false">
      <c r="A81" s="101" t="n">
        <v>12</v>
      </c>
      <c r="B81" s="101" t="n">
        <v>2</v>
      </c>
      <c r="C81" s="101" t="n">
        <v>1</v>
      </c>
      <c r="D81" s="89" t="s">
        <v>33</v>
      </c>
      <c r="E81" s="101"/>
      <c r="F81" s="101"/>
      <c r="G81" s="101"/>
      <c r="H81" s="101"/>
      <c r="I81" s="101"/>
      <c r="J81" s="101"/>
      <c r="K81" s="101" t="n">
        <v>12</v>
      </c>
      <c r="L81" s="101" t="n">
        <f aca="false">IF(ISERROR(MATCH(B81,$B76:$B79,0)),IF(ISERROR(MATCH(B81,$C76:$C79,0)),IF(ISERROR(MATCH(LOOKUP(B81,$E81:$I81,$E79:$I79),$B76:$B79,0)),INDEX($M76:$M79,MATCH(LOOKUP(B81,$E81:$I81,$E79:$I79),$C76:$C79,0),1),INDEX($L76:$L79,MATCH(LOOKUP(B81,$E81:$I81,$E79:$I79),$B76:$B79,0),1)),INDEX($M76:$M79,MATCH(B81,$C76:$C79,0),1)),INDEX($L76:$L79,MATCH(B81,$B76:$B79,0),1))</f>
        <v>10</v>
      </c>
      <c r="M81" s="101" t="n">
        <f aca="false">IF(ISERROR(MATCH(C81,$B76:$B79,0)),IF(ISERROR(MATCH(C81,$C76:$C79,0)),IF(ISERROR(MATCH(LOOKUP(C81,$E81:$I81,$E79:$I79),$B76:$B79,0)),INDEX($M76:$M79,MATCH(LOOKUP(C81,$E81:$I81,$E79:$I79),$C76:$C79,0),1),INDEX($L76:$L79,MATCH(LOOKUP(C81,$E81:$I81,$E79:$I79),$B76:$B79,0),1)),INDEX($M76:$M79,MATCH(C81,$C76:$C79,0),1)),INDEX($L76:$L79,MATCH(C81,$B76:$B79,0),1))</f>
        <v>9</v>
      </c>
      <c r="N81" s="104" t="str">
        <f aca="false">IF(ISBLANK('RR page 2'!$K29),"",IF('RR page 2'!$K29="B",$B81,$C81))</f>
        <v/>
      </c>
      <c r="O81" s="105" t="n">
        <v>1</v>
      </c>
      <c r="P81" s="101" t="n">
        <v>12</v>
      </c>
      <c r="R81" s="106" t="str">
        <f aca="false">CONCATENATE(ADDRESS($B81+2,$C81+1,4,1)," ",ADDRESS($C81+2,$B81+1,4,1))</f>
        <v>B4 C3</v>
      </c>
      <c r="S81" s="90"/>
    </row>
    <row r="82" customFormat="false" ht="15" hidden="false" customHeight="true" outlineLevel="0" collapsed="false">
      <c r="L82" s="101"/>
      <c r="M82" s="103"/>
      <c r="N82" s="104"/>
      <c r="O82" s="108"/>
      <c r="R82" s="106"/>
      <c r="S82" s="90"/>
    </row>
    <row r="83" customFormat="false" ht="15" hidden="false" customHeight="true" outlineLevel="0" collapsed="false">
      <c r="M83" s="109"/>
      <c r="N83" s="104"/>
      <c r="O83" s="108"/>
      <c r="R83" s="106"/>
      <c r="S83" s="90"/>
    </row>
    <row r="84" customFormat="false" ht="15" hidden="false" customHeight="true" outlineLevel="0" collapsed="false">
      <c r="M84" s="109"/>
      <c r="N84" s="104"/>
      <c r="O84" s="108"/>
      <c r="R84" s="106"/>
    </row>
    <row r="85" customFormat="false" ht="15" hidden="false" customHeight="true" outlineLevel="0" collapsed="false">
      <c r="M85" s="109"/>
      <c r="N85" s="104"/>
      <c r="O85" s="108"/>
      <c r="R85" s="106"/>
    </row>
    <row r="86" customFormat="false" ht="15" hidden="false" customHeight="true" outlineLevel="0" collapsed="false">
      <c r="M86" s="109"/>
      <c r="N86" s="104"/>
      <c r="O86" s="108"/>
      <c r="R86" s="106"/>
    </row>
    <row r="87" customFormat="false" ht="15" hidden="false" customHeight="true" outlineLevel="0" collapsed="false">
      <c r="M87" s="109"/>
      <c r="N87" s="104"/>
      <c r="O87" s="108"/>
      <c r="R87" s="106"/>
    </row>
    <row r="88" customFormat="false" ht="15" hidden="false" customHeight="true" outlineLevel="0" collapsed="false">
      <c r="M88" s="109"/>
      <c r="N88" s="104"/>
      <c r="O88" s="108"/>
      <c r="R88" s="106"/>
    </row>
    <row r="89" customFormat="false" ht="15" hidden="false" customHeight="true" outlineLevel="0" collapsed="false">
      <c r="M89" s="109"/>
      <c r="N89" s="104"/>
      <c r="O89" s="108"/>
      <c r="R89" s="106"/>
    </row>
    <row r="90" customFormat="false" ht="15" hidden="false" customHeight="true" outlineLevel="0" collapsed="false"/>
    <row r="91" customFormat="false" ht="15" hidden="false" customHeight="true" outlineLevel="0" collapsed="false">
      <c r="A91" s="110"/>
      <c r="B91" s="110"/>
      <c r="C91" s="110"/>
      <c r="D91" s="110"/>
      <c r="E91" s="110"/>
      <c r="F91" s="110"/>
      <c r="G91" s="110"/>
      <c r="N91" s="110"/>
      <c r="O91" s="110"/>
      <c r="P91" s="110"/>
    </row>
    <row r="92" customFormat="false" ht="34.8" hidden="false" customHeight="true" outlineLevel="0" collapsed="false">
      <c r="A92" s="111" t="s">
        <v>41</v>
      </c>
      <c r="B92" s="111"/>
      <c r="C92" s="111"/>
      <c r="D92" s="111" t="s">
        <v>42</v>
      </c>
      <c r="E92" s="111"/>
      <c r="F92" s="111"/>
      <c r="G92" s="111"/>
      <c r="H92" s="108"/>
      <c r="M92" s="109"/>
      <c r="N92" s="111" t="s">
        <v>43</v>
      </c>
      <c r="O92" s="111"/>
      <c r="P92" s="111"/>
      <c r="Q92" s="108"/>
    </row>
    <row r="93" customFormat="false" ht="15" hidden="false" customHeight="true" outlineLevel="0" collapsed="false">
      <c r="A93" s="112" t="n">
        <v>10</v>
      </c>
      <c r="B93" s="112"/>
      <c r="C93" s="112"/>
      <c r="D93" s="113" t="n">
        <f aca="false">SUM($D$26:$D$92)</f>
        <v>9</v>
      </c>
      <c r="E93" s="113"/>
      <c r="F93" s="113"/>
      <c r="G93" s="113"/>
      <c r="H93" s="108"/>
      <c r="M93" s="109"/>
      <c r="N93" s="112" t="n">
        <f aca="false">COUNT($N$26:$N$89)</f>
        <v>0</v>
      </c>
      <c r="O93" s="112"/>
      <c r="P93" s="112"/>
      <c r="Q93" s="108"/>
    </row>
    <row r="94" customFormat="false" ht="15" hidden="false" customHeight="true" outlineLevel="0" collapsed="false">
      <c r="A94" s="114"/>
      <c r="B94" s="115" t="n">
        <v>1</v>
      </c>
      <c r="C94" s="115" t="n">
        <v>2</v>
      </c>
      <c r="D94" s="115" t="n">
        <v>3</v>
      </c>
      <c r="E94" s="115" t="n">
        <v>4</v>
      </c>
      <c r="F94" s="115" t="n">
        <v>5</v>
      </c>
      <c r="G94" s="115" t="n">
        <v>6</v>
      </c>
      <c r="H94" s="92" t="n">
        <v>7</v>
      </c>
      <c r="I94" s="92" t="n">
        <v>8</v>
      </c>
      <c r="J94" s="92" t="n">
        <v>9</v>
      </c>
      <c r="K94" s="92" t="n">
        <v>10</v>
      </c>
      <c r="L94" s="92"/>
      <c r="M94" s="92"/>
      <c r="N94" s="114"/>
      <c r="O94" s="114" t="n">
        <f aca="false">A93*(A93-1)/2</f>
        <v>45</v>
      </c>
      <c r="P94" s="114"/>
    </row>
    <row r="95" customFormat="false" ht="15.5" hidden="false" customHeight="true" outlineLevel="0" collapsed="false">
      <c r="A95" s="92" t="n">
        <v>1</v>
      </c>
      <c r="B95" s="96" t="s">
        <v>44</v>
      </c>
      <c r="C95" s="96" t="s">
        <v>45</v>
      </c>
      <c r="D95" s="96" t="s">
        <v>46</v>
      </c>
      <c r="E95" s="95" t="s">
        <v>47</v>
      </c>
      <c r="H95" s="95" t="s">
        <v>44</v>
      </c>
      <c r="I95" s="96" t="s">
        <v>47</v>
      </c>
      <c r="J95" s="95" t="s">
        <v>45</v>
      </c>
      <c r="K95" s="95" t="s">
        <v>46</v>
      </c>
    </row>
    <row r="96" customFormat="false" ht="15" hidden="false" customHeight="true" outlineLevel="0" collapsed="false">
      <c r="A96" s="92" t="n">
        <v>2</v>
      </c>
      <c r="B96" s="96" t="s">
        <v>48</v>
      </c>
      <c r="C96" s="96" t="s">
        <v>49</v>
      </c>
      <c r="D96" s="95" t="s">
        <v>50</v>
      </c>
      <c r="G96" s="95" t="s">
        <v>51</v>
      </c>
      <c r="H96" s="96" t="s">
        <v>50</v>
      </c>
      <c r="I96" s="95" t="s">
        <v>49</v>
      </c>
      <c r="J96" s="95" t="s">
        <v>48</v>
      </c>
      <c r="K96" s="96" t="s">
        <v>51</v>
      </c>
    </row>
    <row r="97" customFormat="false" ht="15.5" hidden="false" customHeight="true" outlineLevel="0" collapsed="false">
      <c r="A97" s="92" t="n">
        <v>3</v>
      </c>
      <c r="B97" s="96" t="s">
        <v>52</v>
      </c>
      <c r="C97" s="95" t="s">
        <v>53</v>
      </c>
      <c r="F97" s="95" t="s">
        <v>54</v>
      </c>
      <c r="G97" s="95" t="s">
        <v>55</v>
      </c>
      <c r="H97" s="96" t="s">
        <v>53</v>
      </c>
      <c r="I97" s="95" t="s">
        <v>52</v>
      </c>
      <c r="J97" s="96" t="s">
        <v>55</v>
      </c>
      <c r="K97" s="96" t="s">
        <v>54</v>
      </c>
    </row>
    <row r="98" customFormat="false" ht="15.5" hidden="false" customHeight="true" outlineLevel="0" collapsed="false">
      <c r="A98" s="92" t="n">
        <v>4</v>
      </c>
      <c r="B98" s="95" t="s">
        <v>56</v>
      </c>
      <c r="E98" s="95" t="s">
        <v>57</v>
      </c>
      <c r="F98" s="95" t="s">
        <v>58</v>
      </c>
      <c r="G98" s="96" t="s">
        <v>56</v>
      </c>
      <c r="H98" s="95" t="s">
        <v>59</v>
      </c>
      <c r="I98" s="96" t="s">
        <v>58</v>
      </c>
      <c r="J98" s="96" t="s">
        <v>57</v>
      </c>
      <c r="K98" s="96" t="s">
        <v>59</v>
      </c>
    </row>
    <row r="99" customFormat="false" ht="15" hidden="false" customHeight="true" outlineLevel="0" collapsed="false">
      <c r="A99" s="92" t="n">
        <v>5</v>
      </c>
      <c r="D99" s="96" t="s">
        <v>60</v>
      </c>
      <c r="E99" s="96" t="s">
        <v>61</v>
      </c>
      <c r="F99" s="95" t="s">
        <v>62</v>
      </c>
      <c r="G99" s="95" t="s">
        <v>63</v>
      </c>
      <c r="H99" s="96" t="s">
        <v>62</v>
      </c>
      <c r="I99" s="96" t="s">
        <v>63</v>
      </c>
      <c r="J99" s="95" t="s">
        <v>60</v>
      </c>
      <c r="K99" s="95" t="s">
        <v>61</v>
      </c>
    </row>
    <row r="100" customFormat="false" ht="15" hidden="false" customHeight="true" outlineLevel="0" collapsed="false">
      <c r="A100" s="92" t="n">
        <v>6</v>
      </c>
      <c r="D100" s="95" t="s">
        <v>64</v>
      </c>
      <c r="E100" s="95" t="s">
        <v>65</v>
      </c>
      <c r="F100" s="96" t="s">
        <v>64</v>
      </c>
      <c r="G100" s="96" t="s">
        <v>65</v>
      </c>
      <c r="H100" s="95" t="s">
        <v>66</v>
      </c>
      <c r="I100" s="95" t="s">
        <v>67</v>
      </c>
      <c r="J100" s="96" t="s">
        <v>66</v>
      </c>
      <c r="K100" s="96" t="s">
        <v>67</v>
      </c>
    </row>
    <row r="101" customFormat="false" ht="15" hidden="false" customHeight="true" outlineLevel="0" collapsed="false">
      <c r="A101" s="92" t="n">
        <v>7</v>
      </c>
      <c r="C101" s="95" t="s">
        <v>68</v>
      </c>
      <c r="D101" s="95" t="s">
        <v>69</v>
      </c>
      <c r="E101" s="95" t="s">
        <v>70</v>
      </c>
      <c r="F101" s="95" t="s">
        <v>71</v>
      </c>
      <c r="G101" s="96" t="s">
        <v>68</v>
      </c>
      <c r="H101" s="96" t="s">
        <v>70</v>
      </c>
      <c r="I101" s="96" t="s">
        <v>69</v>
      </c>
      <c r="J101" s="96" t="s">
        <v>71</v>
      </c>
    </row>
    <row r="102" customFormat="false" ht="15" hidden="false" customHeight="true" outlineLevel="0" collapsed="false">
      <c r="A102" s="92" t="n">
        <v>8</v>
      </c>
      <c r="B102" s="95" t="s">
        <v>72</v>
      </c>
      <c r="C102" s="95" t="s">
        <v>73</v>
      </c>
      <c r="D102" s="95" t="s">
        <v>74</v>
      </c>
      <c r="E102" s="96" t="s">
        <v>72</v>
      </c>
      <c r="F102" s="96" t="s">
        <v>73</v>
      </c>
      <c r="G102" s="96" t="s">
        <v>74</v>
      </c>
      <c r="H102" s="116" t="s">
        <v>75</v>
      </c>
      <c r="I102" s="117" t="s">
        <v>75</v>
      </c>
    </row>
    <row r="103" customFormat="false" ht="15" hidden="false" customHeight="true" outlineLevel="0" collapsed="false">
      <c r="A103" s="92" t="n">
        <v>9</v>
      </c>
      <c r="B103" s="95" t="s">
        <v>76</v>
      </c>
      <c r="C103" s="96" t="s">
        <v>77</v>
      </c>
      <c r="D103" s="116" t="s">
        <v>78</v>
      </c>
      <c r="E103" s="117" t="s">
        <v>78</v>
      </c>
      <c r="F103" s="96" t="s">
        <v>76</v>
      </c>
      <c r="G103" s="116" t="s">
        <v>79</v>
      </c>
      <c r="H103" s="117" t="s">
        <v>79</v>
      </c>
      <c r="K103" s="95" t="s">
        <v>77</v>
      </c>
    </row>
    <row r="104" customFormat="false" ht="15" hidden="false" customHeight="true" outlineLevel="0" collapsed="false">
      <c r="A104" s="92" t="n">
        <v>10</v>
      </c>
      <c r="B104" s="95" t="s">
        <v>80</v>
      </c>
      <c r="C104" s="95" t="s">
        <v>81</v>
      </c>
      <c r="D104" s="96" t="s">
        <v>80</v>
      </c>
      <c r="E104" s="96" t="s">
        <v>81</v>
      </c>
      <c r="F104" s="116" t="s">
        <v>82</v>
      </c>
      <c r="G104" s="117" t="s">
        <v>82</v>
      </c>
      <c r="J104" s="116" t="s">
        <v>83</v>
      </c>
      <c r="K104" s="117" t="s">
        <v>83</v>
      </c>
    </row>
    <row r="105" customFormat="false" ht="15" hidden="false" customHeight="true" outlineLevel="0" collapsed="false">
      <c r="A105" s="92" t="n">
        <v>11</v>
      </c>
      <c r="B105" s="96" t="s">
        <v>84</v>
      </c>
      <c r="C105" s="116" t="s">
        <v>85</v>
      </c>
      <c r="D105" s="117" t="s">
        <v>85</v>
      </c>
      <c r="E105" s="116" t="s">
        <v>86</v>
      </c>
      <c r="F105" s="117" t="s">
        <v>86</v>
      </c>
      <c r="I105" s="116" t="s">
        <v>87</v>
      </c>
      <c r="J105" s="117" t="s">
        <v>87</v>
      </c>
      <c r="K105" s="95" t="s">
        <v>84</v>
      </c>
    </row>
    <row r="106" customFormat="false" ht="15" hidden="false" customHeight="true" outlineLevel="0" collapsed="false">
      <c r="A106" s="92" t="n">
        <v>12</v>
      </c>
      <c r="B106" s="116" t="s">
        <v>88</v>
      </c>
      <c r="C106" s="118" t="s">
        <v>88</v>
      </c>
    </row>
    <row r="107" customFormat="false" ht="15" hidden="false" customHeight="true" outlineLevel="0" collapsed="false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customFormat="false" ht="20" hidden="false" customHeight="true" outlineLevel="0" collapsed="false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</row>
    <row r="109" customFormat="false" ht="18.75" hidden="false" customHeight="true" outlineLevel="0" collapsed="false"/>
    <row r="110" customFormat="false" ht="20" hidden="false" customHeight="true" outlineLevel="0" collapsed="false"/>
    <row r="111" customFormat="false" ht="20" hidden="false" customHeight="true" outlineLevel="0" collapsed="false"/>
    <row r="112" customFormat="false" ht="20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9">
    <mergeCell ref="B25:C25"/>
    <mergeCell ref="E25:I25"/>
    <mergeCell ref="L25:M25"/>
    <mergeCell ref="A92:C92"/>
    <mergeCell ref="D92:G92"/>
    <mergeCell ref="N92:P92"/>
    <mergeCell ref="A93:C93"/>
    <mergeCell ref="D93:G93"/>
    <mergeCell ref="N93:P93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2015-03-26T10:10:22Z</dcterms:created>
  <dc:creator/>
  <dc:description/>
  <dc:language>fr-FR</dc:language>
  <cp:lastModifiedBy>Jean-Pierre Cordonnier</cp:lastModifiedBy>
  <cp:lastPrinted>2014-01-17T19:37:25Z</cp:lastPrinted>
  <dcterms:modified xsi:type="dcterms:W3CDTF">2019-11-02T15:03:13Z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